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Informes\Anual\2020\"/>
    </mc:Choice>
  </mc:AlternateContent>
  <bookViews>
    <workbookView xWindow="0" yWindow="0" windowWidth="28800" windowHeight="12132"/>
  </bookViews>
  <sheets>
    <sheet name="2019" sheetId="3" r:id="rId1"/>
    <sheet name="2020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J2" i="4"/>
  <c r="I18" i="4"/>
  <c r="I19" i="4"/>
  <c r="D31" i="4"/>
  <c r="B31" i="4" l="1"/>
  <c r="B30" i="4"/>
  <c r="C29" i="4"/>
  <c r="C28" i="4"/>
  <c r="B26" i="4"/>
  <c r="C25" i="4"/>
  <c r="C24" i="4"/>
  <c r="B19" i="4"/>
  <c r="C18" i="4"/>
  <c r="C17" i="4"/>
  <c r="B14" i="4"/>
  <c r="C13" i="4"/>
  <c r="C12" i="4"/>
  <c r="C9" i="4"/>
  <c r="H2" i="4"/>
  <c r="B14" i="3" l="1"/>
  <c r="B31" i="3"/>
  <c r="B30" i="3"/>
  <c r="C29" i="3"/>
  <c r="C28" i="3"/>
  <c r="B26" i="3"/>
  <c r="C25" i="3"/>
  <c r="C24" i="3"/>
  <c r="B19" i="3"/>
  <c r="C18" i="3"/>
  <c r="C17" i="3"/>
  <c r="C13" i="3"/>
  <c r="C12" i="3"/>
  <c r="C9" i="3"/>
  <c r="H2" i="3"/>
  <c r="F4" i="3" s="1"/>
  <c r="B36" i="3" l="1"/>
  <c r="B32" i="3"/>
  <c r="D31" i="3"/>
</calcChain>
</file>

<file path=xl/sharedStrings.xml><?xml version="1.0" encoding="utf-8"?>
<sst xmlns="http://schemas.openxmlformats.org/spreadsheetml/2006/main" count="42" uniqueCount="15">
  <si>
    <t>Numero de eventos totales</t>
  </si>
  <si>
    <t># STN</t>
  </si>
  <si>
    <t>#STR</t>
  </si>
  <si>
    <t>Validación</t>
  </si>
  <si>
    <t>eventos</t>
  </si>
  <si>
    <t>STN PENS &gt;2%</t>
  </si>
  <si>
    <t>STN PENS &lt;2%</t>
  </si>
  <si>
    <t>STR PENS &gt;2%</t>
  </si>
  <si>
    <t>STR PENS &lt;2%</t>
  </si>
  <si>
    <t>STR &lt; 2</t>
  </si>
  <si>
    <t>Sin dna</t>
  </si>
  <si>
    <t>DNA&gt;0</t>
  </si>
  <si>
    <t>STR &gt;2</t>
  </si>
  <si>
    <t>STN &lt; 2</t>
  </si>
  <si>
    <t>STN &gt;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</si>
</sst>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4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0" xfId="1" applyFont="1"/>
    <xf numFmtId="0" fontId="0" fillId="0" borderId="1" xfId="0" applyBorder="1" applyAlignment="1">
      <alignment horizontal="center"/>
    </xf>
    <xf numFmtId="9" fontId="0" fillId="0" borderId="1" xfId="1" applyFont="1" applyBorder="1"/>
    <xf numFmtId="164" fontId="0" fillId="0" borderId="0" xfId="1" applyNumberFormat="1" applyFont="1"/>
    <xf numFmtId="10" fontId="0" fillId="0" borderId="0" xfId="1" applyNumberFormat="1" applyFont="1"/>
    <xf numFmtId="9" fontId="0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</a:t>
            </a:r>
            <a:r>
              <a:rPr lang="en-US" baseline="0">
                <a:solidFill>
                  <a:sysClr val="windowText" lastClr="000000"/>
                </a:solidFill>
              </a:rPr>
              <a:t> eventos = 2470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052320232509271"/>
          <c:y val="2.6567036792208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'2019'!$C$4</c:f>
              <c:strCache>
                <c:ptCount val="1"/>
                <c:pt idx="0">
                  <c:v>eventos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99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7.4602049316636471E-2"/>
                  <c:y val="4.6359412386622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974819304822892E-2"/>
                  <c:y val="7.807826672138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5526604007456217E-2"/>
                  <c:y val="-0.17426774386511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013686518112044"/>
                  <c:y val="-7.1275422903566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'2019'!$B$5:$B$8</c:f>
              <c:strCache>
                <c:ptCount val="4"/>
                <c:pt idx="0">
                  <c:v>STN PENS &gt;2%</c:v>
                </c:pt>
                <c:pt idx="1">
                  <c:v>STN PENS &lt;2%</c:v>
                </c:pt>
                <c:pt idx="2">
                  <c:v>STR PENS &gt;2%</c:v>
                </c:pt>
                <c:pt idx="3">
                  <c:v>STR PENS &lt;2%</c:v>
                </c:pt>
              </c:strCache>
            </c:strRef>
          </c:cat>
          <c:val>
            <c:numRef>
              <c:f>'2019'!$C$5:$C$8</c:f>
              <c:numCache>
                <c:formatCode>General</c:formatCode>
                <c:ptCount val="4"/>
                <c:pt idx="0">
                  <c:v>23</c:v>
                </c:pt>
                <c:pt idx="1">
                  <c:v>670</c:v>
                </c:pt>
                <c:pt idx="2">
                  <c:v>608</c:v>
                </c:pt>
                <c:pt idx="3">
                  <c:v>1169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</a:t>
            </a:r>
            <a:r>
              <a:rPr lang="en-US" baseline="0">
                <a:solidFill>
                  <a:sysClr val="windowText" lastClr="000000"/>
                </a:solidFill>
              </a:rPr>
              <a:t> eventos = 2336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052320232509271"/>
          <c:y val="2.6567036792208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'2020'!$C$4</c:f>
              <c:strCache>
                <c:ptCount val="1"/>
                <c:pt idx="0">
                  <c:v>eventos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99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7.4602049316636471E-2"/>
                  <c:y val="4.6359412386622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974819304822892E-2"/>
                  <c:y val="7.807826672138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5526604007456217E-2"/>
                  <c:y val="-0.17426774386511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013686518112044"/>
                  <c:y val="-7.1275422903566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'2020'!$B$5:$B$8</c:f>
              <c:strCache>
                <c:ptCount val="4"/>
                <c:pt idx="0">
                  <c:v>STN PENS &gt;2%</c:v>
                </c:pt>
                <c:pt idx="1">
                  <c:v>STN PENS &lt;2%</c:v>
                </c:pt>
                <c:pt idx="2">
                  <c:v>STR PENS &gt;2%</c:v>
                </c:pt>
                <c:pt idx="3">
                  <c:v>STR PENS &lt;2%</c:v>
                </c:pt>
              </c:strCache>
            </c:strRef>
          </c:cat>
          <c:val>
            <c:numRef>
              <c:f>'2020'!$C$5:$C$8</c:f>
              <c:numCache>
                <c:formatCode>General</c:formatCode>
                <c:ptCount val="4"/>
                <c:pt idx="0">
                  <c:v>67</c:v>
                </c:pt>
                <c:pt idx="1">
                  <c:v>531</c:v>
                </c:pt>
                <c:pt idx="2">
                  <c:v>534</c:v>
                </c:pt>
                <c:pt idx="3">
                  <c:v>1204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1</xdr:row>
      <xdr:rowOff>133349</xdr:rowOff>
    </xdr:from>
    <xdr:to>
      <xdr:col>15</xdr:col>
      <xdr:colOff>615749</xdr:colOff>
      <xdr:row>25</xdr:row>
      <xdr:rowOff>161925</xdr:rowOff>
    </xdr:to>
    <xdr:grpSp>
      <xdr:nvGrpSpPr>
        <xdr:cNvPr id="2" name="Grupo 1"/>
        <xdr:cNvGrpSpPr/>
      </xdr:nvGrpSpPr>
      <xdr:grpSpPr>
        <a:xfrm>
          <a:off x="8523816" y="328082"/>
          <a:ext cx="5257600" cy="4498976"/>
          <a:chOff x="8208432" y="334432"/>
          <a:chExt cx="5054400" cy="4600576"/>
        </a:xfrm>
      </xdr:grpSpPr>
      <xdr:graphicFrame macro="">
        <xdr:nvGraphicFramePr>
          <xdr:cNvPr id="3" name="Gráfico 2"/>
          <xdr:cNvGraphicFramePr>
            <a:graphicFrameLocks/>
          </xdr:cNvGraphicFramePr>
        </xdr:nvGraphicFramePr>
        <xdr:xfrm>
          <a:off x="8208432" y="334432"/>
          <a:ext cx="5054400" cy="46005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uadroTexto 3"/>
          <xdr:cNvSpPr txBox="1"/>
        </xdr:nvSpPr>
        <xdr:spPr>
          <a:xfrm>
            <a:off x="9810750" y="2000250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89%</a:t>
            </a:r>
          </a:p>
        </xdr:txBody>
      </xdr:sp>
      <xdr:sp macro="" textlink="">
        <xdr:nvSpPr>
          <xdr:cNvPr id="5" name="CuadroTexto 4"/>
          <xdr:cNvSpPr txBox="1"/>
        </xdr:nvSpPr>
        <xdr:spPr>
          <a:xfrm>
            <a:off x="9627658" y="2825749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11%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0622492" y="3625850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71%</a:t>
            </a: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11187641" y="3404659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29%</a:t>
            </a:r>
          </a:p>
        </xdr:txBody>
      </xdr:sp>
      <xdr:sp macro="" textlink="">
        <xdr:nvSpPr>
          <xdr:cNvPr id="8" name="CuadroTexto 7"/>
          <xdr:cNvSpPr txBox="1"/>
        </xdr:nvSpPr>
        <xdr:spPr>
          <a:xfrm>
            <a:off x="11653308" y="2261658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98%</a:t>
            </a: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10856383" y="1996017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2%</a:t>
            </a: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11826875" y="685800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96%</a:t>
            </a:r>
          </a:p>
        </xdr:txBody>
      </xdr:sp>
      <xdr:sp macro="" textlink="">
        <xdr:nvSpPr>
          <xdr:cNvPr id="11" name="CuadroTexto 10"/>
          <xdr:cNvSpPr txBox="1"/>
        </xdr:nvSpPr>
        <xdr:spPr>
          <a:xfrm>
            <a:off x="11260667" y="676275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4%</a:t>
            </a:r>
          </a:p>
        </xdr:txBody>
      </xdr:sp>
    </xdr:grpSp>
    <xdr:clientData/>
  </xdr:twoCellAnchor>
  <xdr:twoCellAnchor>
    <xdr:from>
      <xdr:col>4</xdr:col>
      <xdr:colOff>52916</xdr:colOff>
      <xdr:row>4</xdr:row>
      <xdr:rowOff>74084</xdr:rowOff>
    </xdr:from>
    <xdr:to>
      <xdr:col>7</xdr:col>
      <xdr:colOff>567366</xdr:colOff>
      <xdr:row>31</xdr:row>
      <xdr:rowOff>19074</xdr:rowOff>
    </xdr:to>
    <xdr:grpSp>
      <xdr:nvGrpSpPr>
        <xdr:cNvPr id="12" name="Grupo 11"/>
        <xdr:cNvGrpSpPr/>
      </xdr:nvGrpSpPr>
      <xdr:grpSpPr>
        <a:xfrm>
          <a:off x="3337983" y="827617"/>
          <a:ext cx="4028116" cy="4974190"/>
          <a:chOff x="2738236" y="1575956"/>
          <a:chExt cx="3901116" cy="5088490"/>
        </a:xfrm>
      </xdr:grpSpPr>
      <xdr:sp macro="" textlink="">
        <xdr:nvSpPr>
          <xdr:cNvPr id="13" name="10 Rectángulo"/>
          <xdr:cNvSpPr/>
        </xdr:nvSpPr>
        <xdr:spPr>
          <a:xfrm>
            <a:off x="3268231" y="3290401"/>
            <a:ext cx="481241" cy="360040"/>
          </a:xfrm>
          <a:prstGeom prst="rect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/>
              <a:t>PENS &lt; 2%</a:t>
            </a:r>
          </a:p>
        </xdr:txBody>
      </xdr:sp>
      <xdr:sp macro="" textlink="">
        <xdr:nvSpPr>
          <xdr:cNvPr id="14" name="73 Rectángulo redondeado"/>
          <xdr:cNvSpPr/>
        </xdr:nvSpPr>
        <xdr:spPr>
          <a:xfrm>
            <a:off x="2738236" y="2725972"/>
            <a:ext cx="1921116" cy="3938473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15" name="82 Rectángulo redondeado"/>
          <xdr:cNvSpPr/>
        </xdr:nvSpPr>
        <xdr:spPr>
          <a:xfrm>
            <a:off x="2738236" y="1575956"/>
            <a:ext cx="3901115" cy="864096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</xdr:txBody>
      </xdr:sp>
      <xdr:sp macro="" textlink="">
        <xdr:nvSpPr>
          <xdr:cNvPr id="16" name="22 Rectángulo redondeado"/>
          <xdr:cNvSpPr/>
        </xdr:nvSpPr>
        <xdr:spPr>
          <a:xfrm>
            <a:off x="3358618" y="1925363"/>
            <a:ext cx="630845" cy="389807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rgbClr val="000000"/>
                </a:solidFill>
              </a:rPr>
              <a:t>1777</a:t>
            </a:r>
            <a:endParaRPr sz="1200" b="1">
              <a:solidFill>
                <a:srgbClr val="000000"/>
              </a:solidFill>
            </a:endParaRPr>
          </a:p>
        </xdr:txBody>
      </xdr:sp>
      <xdr:sp macro="" textlink="">
        <xdr:nvSpPr>
          <xdr:cNvPr id="17" name="23 Rectángulo redondeado"/>
          <xdr:cNvSpPr/>
        </xdr:nvSpPr>
        <xdr:spPr>
          <a:xfrm>
            <a:off x="4439210" y="1935996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693</a:t>
            </a:r>
          </a:p>
        </xdr:txBody>
      </xdr:sp>
      <xdr:sp macro="" textlink="">
        <xdr:nvSpPr>
          <xdr:cNvPr id="18" name="83 CuadroTexto"/>
          <xdr:cNvSpPr txBox="1"/>
        </xdr:nvSpPr>
        <xdr:spPr>
          <a:xfrm>
            <a:off x="3329408" y="1647964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19" name="84 CuadroTexto"/>
          <xdr:cNvSpPr txBox="1"/>
        </xdr:nvSpPr>
        <xdr:spPr>
          <a:xfrm>
            <a:off x="4369393" y="166700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20" name="42 CuadroTexto"/>
          <xdr:cNvSpPr txBox="1"/>
        </xdr:nvSpPr>
        <xdr:spPr>
          <a:xfrm>
            <a:off x="4022505" y="1982957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+</a:t>
            </a:r>
            <a:endParaRPr lang="es-CO" sz="1400" b="1"/>
          </a:p>
        </xdr:txBody>
      </xdr:sp>
      <xdr:sp macro="" textlink="">
        <xdr:nvSpPr>
          <xdr:cNvPr id="21" name="43 Rectángulo redondeado"/>
          <xdr:cNvSpPr/>
        </xdr:nvSpPr>
        <xdr:spPr>
          <a:xfrm>
            <a:off x="5666512" y="1930540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2470</a:t>
            </a:r>
          </a:p>
        </xdr:txBody>
      </xdr:sp>
      <xdr:sp macro="" textlink="">
        <xdr:nvSpPr>
          <xdr:cNvPr id="22" name="44 CuadroTexto"/>
          <xdr:cNvSpPr txBox="1"/>
        </xdr:nvSpPr>
        <xdr:spPr>
          <a:xfrm>
            <a:off x="5177366" y="1959061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=</a:t>
            </a:r>
            <a:endParaRPr lang="es-CO" sz="1400" b="1"/>
          </a:p>
        </xdr:txBody>
      </xdr:sp>
      <xdr:sp macro="" textlink="">
        <xdr:nvSpPr>
          <xdr:cNvPr id="23" name="45 CuadroTexto"/>
          <xdr:cNvSpPr txBox="1"/>
        </xdr:nvSpPr>
        <xdr:spPr>
          <a:xfrm>
            <a:off x="5634613" y="165899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TOTAL</a:t>
            </a:r>
          </a:p>
        </xdr:txBody>
      </xdr:sp>
      <xdr:sp macro="" textlink="">
        <xdr:nvSpPr>
          <xdr:cNvPr id="24" name="46 Rectángulo redondeado"/>
          <xdr:cNvSpPr/>
        </xdr:nvSpPr>
        <xdr:spPr>
          <a:xfrm>
            <a:off x="4718236" y="2749842"/>
            <a:ext cx="1921116" cy="3914604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25" name="47 CuadroTexto"/>
          <xdr:cNvSpPr txBox="1"/>
        </xdr:nvSpPr>
        <xdr:spPr>
          <a:xfrm>
            <a:off x="3296366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26" name="48 CuadroTexto"/>
          <xdr:cNvSpPr txBox="1"/>
        </xdr:nvSpPr>
        <xdr:spPr>
          <a:xfrm>
            <a:off x="5332232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27" name="49 Rectángulo redondeado"/>
          <xdr:cNvSpPr/>
        </xdr:nvSpPr>
        <xdr:spPr>
          <a:xfrm>
            <a:off x="2843727" y="3092874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1169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CO" sz="1200">
                <a:solidFill>
                  <a:schemeClr val="tx1"/>
                </a:solidFill>
              </a:rPr>
              <a:t>1039</a:t>
            </a:r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</a:t>
            </a:r>
            <a:r>
              <a:rPr lang="es-ES" sz="1200" b="0">
                <a:solidFill>
                  <a:schemeClr val="tx1"/>
                </a:solidFill>
              </a:rPr>
              <a:t> </a:t>
            </a:r>
            <a:r>
              <a:rPr lang="es-ES" sz="1200">
                <a:solidFill>
                  <a:schemeClr val="tx1"/>
                </a:solidFill>
              </a:rPr>
              <a:t>130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28" name="50 Rectángulo redondeado"/>
          <xdr:cNvSpPr/>
        </xdr:nvSpPr>
        <xdr:spPr>
          <a:xfrm>
            <a:off x="2893656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CO" sz="1200">
                <a:solidFill>
                  <a:schemeClr val="tx1"/>
                </a:solidFill>
              </a:rPr>
              <a:t>608</a:t>
            </a: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</a:t>
            </a:r>
            <a:r>
              <a:rPr lang="es-CO" sz="1200" b="0">
                <a:solidFill>
                  <a:schemeClr val="tx1"/>
                </a:solidFill>
              </a:rPr>
              <a:t> </a:t>
            </a:r>
            <a:r>
              <a:rPr lang="es-CO" sz="1200">
                <a:solidFill>
                  <a:schemeClr val="tx1"/>
                </a:solidFill>
              </a:rPr>
              <a:t>432</a:t>
            </a: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>
                <a:solidFill>
                  <a:schemeClr val="tx1"/>
                </a:solidFill>
              </a:rPr>
              <a:t>176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29" name="51 Rectángulo redondeado"/>
          <xdr:cNvSpPr/>
        </xdr:nvSpPr>
        <xdr:spPr>
          <a:xfrm>
            <a:off x="4830677" y="3055292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</a:t>
            </a:r>
            <a:r>
              <a:rPr lang="es-CO" sz="1200">
                <a:solidFill>
                  <a:schemeClr val="tx1"/>
                </a:solidFill>
              </a:rPr>
              <a:t>670</a:t>
            </a: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>
                <a:solidFill>
                  <a:schemeClr val="tx1"/>
                </a:solidFill>
              </a:rPr>
              <a:t>654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>
                <a:solidFill>
                  <a:schemeClr val="tx1"/>
                </a:solidFill>
              </a:rPr>
              <a:t>16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30" name="52 Rectángulo redondeado"/>
          <xdr:cNvSpPr/>
        </xdr:nvSpPr>
        <xdr:spPr>
          <a:xfrm>
            <a:off x="4851354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ES" sz="1200">
                <a:solidFill>
                  <a:schemeClr val="tx1"/>
                </a:solidFill>
              </a:rPr>
              <a:t>23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>
                <a:solidFill>
                  <a:schemeClr val="tx1"/>
                </a:solidFill>
              </a:rPr>
              <a:t>22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1</a:t>
            </a:r>
            <a:endParaRPr lang="es-CO" sz="12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0.50349</cdr:x>
      <cdr:y>0.21233</cdr:y>
    </cdr:from>
    <cdr:to>
      <cdr:x>0.60683</cdr:x>
      <cdr:y>0.27698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3740713" y="976818"/>
          <a:ext cx="767765" cy="29742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sz="1800" b="1" i="0"/>
            <a:t>STN</a:t>
          </a:r>
        </a:p>
      </cdr:txBody>
    </cdr:sp>
  </cdr:relSizeAnchor>
  <cdr:relSizeAnchor xmlns:cdr="http://schemas.openxmlformats.org/drawingml/2006/chartDrawing">
    <cdr:from>
      <cdr:x>0.451</cdr:x>
      <cdr:y>0.55472</cdr:y>
    </cdr:from>
    <cdr:to>
      <cdr:x>0.54801</cdr:x>
      <cdr:y>0.62687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3350694" y="2552028"/>
          <a:ext cx="720735" cy="331932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9900"/>
        </a:solidFill>
        <a:ln xmlns:a="http://schemas.openxmlformats.org/drawingml/2006/main">
          <a:noFill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800" b="1" i="0"/>
            <a:t>STR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599016</xdr:colOff>
      <xdr:row>1</xdr:row>
      <xdr:rowOff>23282</xdr:rowOff>
    </xdr:from>
    <xdr:to>
      <xdr:col>17</xdr:col>
      <xdr:colOff>285549</xdr:colOff>
      <xdr:row>25</xdr:row>
      <xdr:rowOff>51858</xdr:rowOff>
    </xdr:to>
    <xdr:grpSp>
      <xdr:nvGrpSpPr>
        <xdr:cNvPr id="2" name="Grupo 1"/>
        <xdr:cNvGrpSpPr/>
      </xdr:nvGrpSpPr>
      <xdr:grpSpPr>
        <a:xfrm>
          <a:off x="9785349" y="218015"/>
          <a:ext cx="5257600" cy="4498976"/>
          <a:chOff x="8208432" y="334432"/>
          <a:chExt cx="5054400" cy="4600576"/>
        </a:xfrm>
      </xdr:grpSpPr>
      <xdr:graphicFrame macro="">
        <xdr:nvGraphicFramePr>
          <xdr:cNvPr id="3" name="Gráfico 2"/>
          <xdr:cNvGraphicFramePr>
            <a:graphicFrameLocks/>
          </xdr:cNvGraphicFramePr>
        </xdr:nvGraphicFramePr>
        <xdr:xfrm>
          <a:off x="8208432" y="334432"/>
          <a:ext cx="5054400" cy="46005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uadroTexto 3"/>
          <xdr:cNvSpPr txBox="1"/>
        </xdr:nvSpPr>
        <xdr:spPr>
          <a:xfrm>
            <a:off x="9810750" y="2000250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87%</a:t>
            </a:r>
          </a:p>
        </xdr:txBody>
      </xdr:sp>
      <xdr:sp macro="" textlink="">
        <xdr:nvSpPr>
          <xdr:cNvPr id="5" name="CuadroTexto 4"/>
          <xdr:cNvSpPr txBox="1"/>
        </xdr:nvSpPr>
        <xdr:spPr>
          <a:xfrm>
            <a:off x="9627658" y="2825749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13%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10622492" y="3625850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58%</a:t>
            </a: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11187641" y="3404659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42%</a:t>
            </a:r>
          </a:p>
        </xdr:txBody>
      </xdr:sp>
      <xdr:sp macro="" textlink="">
        <xdr:nvSpPr>
          <xdr:cNvPr id="8" name="CuadroTexto 7"/>
          <xdr:cNvSpPr txBox="1"/>
        </xdr:nvSpPr>
        <xdr:spPr>
          <a:xfrm>
            <a:off x="11653308" y="2261658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98%</a:t>
            </a: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10856383" y="1996017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2%</a:t>
            </a: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11826875" y="685800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93%</a:t>
            </a:r>
          </a:p>
        </xdr:txBody>
      </xdr:sp>
      <xdr:sp macro="" textlink="">
        <xdr:nvSpPr>
          <xdr:cNvPr id="11" name="CuadroTexto 10"/>
          <xdr:cNvSpPr txBox="1"/>
        </xdr:nvSpPr>
        <xdr:spPr>
          <a:xfrm>
            <a:off x="11260667" y="676275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7%</a:t>
            </a:r>
          </a:p>
        </xdr:txBody>
      </xdr:sp>
    </xdr:grpSp>
    <xdr:clientData/>
  </xdr:twoCellAnchor>
  <xdr:twoCellAnchor>
    <xdr:from>
      <xdr:col>4</xdr:col>
      <xdr:colOff>52916</xdr:colOff>
      <xdr:row>4</xdr:row>
      <xdr:rowOff>74084</xdr:rowOff>
    </xdr:from>
    <xdr:to>
      <xdr:col>7</xdr:col>
      <xdr:colOff>567366</xdr:colOff>
      <xdr:row>31</xdr:row>
      <xdr:rowOff>19074</xdr:rowOff>
    </xdr:to>
    <xdr:grpSp>
      <xdr:nvGrpSpPr>
        <xdr:cNvPr id="12" name="Grupo 11"/>
        <xdr:cNvGrpSpPr/>
      </xdr:nvGrpSpPr>
      <xdr:grpSpPr>
        <a:xfrm>
          <a:off x="3337983" y="827617"/>
          <a:ext cx="4028116" cy="4974190"/>
          <a:chOff x="2738236" y="1575956"/>
          <a:chExt cx="3901116" cy="5088490"/>
        </a:xfrm>
      </xdr:grpSpPr>
      <xdr:sp macro="" textlink="">
        <xdr:nvSpPr>
          <xdr:cNvPr id="13" name="10 Rectángulo"/>
          <xdr:cNvSpPr/>
        </xdr:nvSpPr>
        <xdr:spPr>
          <a:xfrm>
            <a:off x="3268231" y="3290401"/>
            <a:ext cx="481241" cy="360040"/>
          </a:xfrm>
          <a:prstGeom prst="rect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/>
              <a:t>PENS &lt; 2%</a:t>
            </a:r>
          </a:p>
        </xdr:txBody>
      </xdr:sp>
      <xdr:sp macro="" textlink="">
        <xdr:nvSpPr>
          <xdr:cNvPr id="14" name="73 Rectángulo redondeado"/>
          <xdr:cNvSpPr/>
        </xdr:nvSpPr>
        <xdr:spPr>
          <a:xfrm>
            <a:off x="2738236" y="2725972"/>
            <a:ext cx="1921116" cy="3938473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15" name="82 Rectángulo redondeado"/>
          <xdr:cNvSpPr/>
        </xdr:nvSpPr>
        <xdr:spPr>
          <a:xfrm>
            <a:off x="2738236" y="1575956"/>
            <a:ext cx="3901115" cy="864096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</xdr:txBody>
      </xdr:sp>
      <xdr:sp macro="" textlink="">
        <xdr:nvSpPr>
          <xdr:cNvPr id="16" name="22 Rectángulo redondeado"/>
          <xdr:cNvSpPr/>
        </xdr:nvSpPr>
        <xdr:spPr>
          <a:xfrm>
            <a:off x="3358618" y="1925363"/>
            <a:ext cx="630845" cy="389807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rgbClr val="000000"/>
                </a:solidFill>
              </a:rPr>
              <a:t>1738</a:t>
            </a:r>
            <a:endParaRPr sz="1200" b="1">
              <a:solidFill>
                <a:srgbClr val="000000"/>
              </a:solidFill>
            </a:endParaRPr>
          </a:p>
        </xdr:txBody>
      </xdr:sp>
      <xdr:sp macro="" textlink="">
        <xdr:nvSpPr>
          <xdr:cNvPr id="17" name="23 Rectángulo redondeado"/>
          <xdr:cNvSpPr/>
        </xdr:nvSpPr>
        <xdr:spPr>
          <a:xfrm>
            <a:off x="4439210" y="1935996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598</a:t>
            </a:r>
          </a:p>
        </xdr:txBody>
      </xdr:sp>
      <xdr:sp macro="" textlink="">
        <xdr:nvSpPr>
          <xdr:cNvPr id="18" name="83 CuadroTexto"/>
          <xdr:cNvSpPr txBox="1"/>
        </xdr:nvSpPr>
        <xdr:spPr>
          <a:xfrm>
            <a:off x="3329408" y="1647964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19" name="84 CuadroTexto"/>
          <xdr:cNvSpPr txBox="1"/>
        </xdr:nvSpPr>
        <xdr:spPr>
          <a:xfrm>
            <a:off x="4369393" y="166700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20" name="42 CuadroTexto"/>
          <xdr:cNvSpPr txBox="1"/>
        </xdr:nvSpPr>
        <xdr:spPr>
          <a:xfrm>
            <a:off x="4022505" y="1982957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+</a:t>
            </a:r>
            <a:endParaRPr lang="es-CO" sz="1400" b="1"/>
          </a:p>
        </xdr:txBody>
      </xdr:sp>
      <xdr:sp macro="" textlink="">
        <xdr:nvSpPr>
          <xdr:cNvPr id="21" name="43 Rectángulo redondeado"/>
          <xdr:cNvSpPr/>
        </xdr:nvSpPr>
        <xdr:spPr>
          <a:xfrm>
            <a:off x="5666512" y="1930540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2336</a:t>
            </a:r>
          </a:p>
        </xdr:txBody>
      </xdr:sp>
      <xdr:sp macro="" textlink="">
        <xdr:nvSpPr>
          <xdr:cNvPr id="22" name="44 CuadroTexto"/>
          <xdr:cNvSpPr txBox="1"/>
        </xdr:nvSpPr>
        <xdr:spPr>
          <a:xfrm>
            <a:off x="5177366" y="1959061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=</a:t>
            </a:r>
            <a:endParaRPr lang="es-CO" sz="1400" b="1"/>
          </a:p>
        </xdr:txBody>
      </xdr:sp>
      <xdr:sp macro="" textlink="">
        <xdr:nvSpPr>
          <xdr:cNvPr id="23" name="45 CuadroTexto"/>
          <xdr:cNvSpPr txBox="1"/>
        </xdr:nvSpPr>
        <xdr:spPr>
          <a:xfrm>
            <a:off x="5634613" y="165899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TOTAL</a:t>
            </a:r>
          </a:p>
        </xdr:txBody>
      </xdr:sp>
      <xdr:sp macro="" textlink="">
        <xdr:nvSpPr>
          <xdr:cNvPr id="24" name="46 Rectángulo redondeado"/>
          <xdr:cNvSpPr/>
        </xdr:nvSpPr>
        <xdr:spPr>
          <a:xfrm>
            <a:off x="4718236" y="2749842"/>
            <a:ext cx="1921116" cy="3914604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25" name="47 CuadroTexto"/>
          <xdr:cNvSpPr txBox="1"/>
        </xdr:nvSpPr>
        <xdr:spPr>
          <a:xfrm>
            <a:off x="3296366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26" name="48 CuadroTexto"/>
          <xdr:cNvSpPr txBox="1"/>
        </xdr:nvSpPr>
        <xdr:spPr>
          <a:xfrm>
            <a:off x="5332232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27" name="49 Rectángulo redondeado"/>
          <xdr:cNvSpPr/>
        </xdr:nvSpPr>
        <xdr:spPr>
          <a:xfrm>
            <a:off x="2843727" y="3092874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1204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CO" sz="1200">
                <a:solidFill>
                  <a:schemeClr val="tx1"/>
                </a:solidFill>
              </a:rPr>
              <a:t>1047</a:t>
            </a:r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</a:t>
            </a:r>
            <a:r>
              <a:rPr lang="es-ES" sz="1200" b="0">
                <a:solidFill>
                  <a:schemeClr val="tx1"/>
                </a:solidFill>
              </a:rPr>
              <a:t> </a:t>
            </a:r>
            <a:r>
              <a:rPr lang="es-ES" sz="1200">
                <a:solidFill>
                  <a:schemeClr val="tx1"/>
                </a:solidFill>
              </a:rPr>
              <a:t>157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28" name="50 Rectángulo redondeado"/>
          <xdr:cNvSpPr/>
        </xdr:nvSpPr>
        <xdr:spPr>
          <a:xfrm>
            <a:off x="2893656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CO" sz="1200" b="0">
                <a:solidFill>
                  <a:schemeClr val="tx1"/>
                </a:solidFill>
              </a:rPr>
              <a:t>534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</a:t>
            </a:r>
            <a:r>
              <a:rPr lang="es-CO" sz="1200" b="0">
                <a:solidFill>
                  <a:schemeClr val="tx1"/>
                </a:solidFill>
              </a:rPr>
              <a:t> 311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223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29" name="51 Rectángulo redondeado"/>
          <xdr:cNvSpPr/>
        </xdr:nvSpPr>
        <xdr:spPr>
          <a:xfrm>
            <a:off x="4830677" y="3055292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</a:t>
            </a:r>
            <a:r>
              <a:rPr lang="es-CO" sz="1200" b="0">
                <a:solidFill>
                  <a:schemeClr val="tx1"/>
                </a:solidFill>
              </a:rPr>
              <a:t>531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 b="0">
                <a:solidFill>
                  <a:schemeClr val="tx1"/>
                </a:solidFill>
              </a:rPr>
              <a:t>522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>
                <a:solidFill>
                  <a:schemeClr val="tx1"/>
                </a:solidFill>
              </a:rPr>
              <a:t>9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30" name="52 Rectángulo redondeado"/>
          <xdr:cNvSpPr/>
        </xdr:nvSpPr>
        <xdr:spPr>
          <a:xfrm>
            <a:off x="4851354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ES" sz="1200" b="0">
                <a:solidFill>
                  <a:schemeClr val="tx1"/>
                </a:solidFill>
              </a:rPr>
              <a:t>67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 b="0">
                <a:solidFill>
                  <a:schemeClr val="tx1"/>
                </a:solidFill>
              </a:rPr>
              <a:t>6</a:t>
            </a:r>
            <a:r>
              <a:rPr lang="es-ES" sz="1200">
                <a:solidFill>
                  <a:schemeClr val="tx1"/>
                </a:solidFill>
              </a:rPr>
              <a:t>2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5</a:t>
            </a:r>
            <a:endParaRPr lang="es-CO" sz="12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0.50349</cdr:x>
      <cdr:y>0.21233</cdr:y>
    </cdr:from>
    <cdr:to>
      <cdr:x>0.64455</cdr:x>
      <cdr:y>0.27698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647148" y="955268"/>
          <a:ext cx="741635" cy="29085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sz="1800" b="1" i="0"/>
            <a:t>STN</a:t>
          </a:r>
        </a:p>
      </cdr:txBody>
    </cdr:sp>
  </cdr:relSizeAnchor>
  <cdr:relSizeAnchor xmlns:cdr="http://schemas.openxmlformats.org/drawingml/2006/chartDrawing">
    <cdr:from>
      <cdr:x>0.451</cdr:x>
      <cdr:y>0.55472</cdr:y>
    </cdr:from>
    <cdr:to>
      <cdr:x>0.59302</cdr:x>
      <cdr:y>0.62687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2371178" y="2495672"/>
          <a:ext cx="746673" cy="324601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9900"/>
        </a:solidFill>
        <a:ln xmlns:a="http://schemas.openxmlformats.org/drawingml/2006/main">
          <a:noFill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800" b="1" i="0"/>
            <a:t>STR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36"/>
  <sheetViews>
    <sheetView tabSelected="1" zoomScale="90" zoomScaleNormal="90" workbookViewId="0">
      <selection activeCell="B20" sqref="B20"/>
    </sheetView>
  </sheetViews>
  <sheetFormatPr baseColWidth="10" defaultRowHeight="14.4" x14ac:dyDescent="0.3"/>
  <cols>
    <col min="2" max="2" width="13.109375" bestFit="1" customWidth="1"/>
    <col min="5" max="5" width="28" bestFit="1" customWidth="1"/>
  </cols>
  <sheetData>
    <row r="1" spans="1:8" ht="15.6" x14ac:dyDescent="0.3">
      <c r="E1" s="1" t="s">
        <v>0</v>
      </c>
      <c r="F1" s="1" t="s">
        <v>1</v>
      </c>
      <c r="G1" s="1" t="s">
        <v>2</v>
      </c>
      <c r="H1" s="1" t="s">
        <v>3</v>
      </c>
    </row>
    <row r="2" spans="1:8" x14ac:dyDescent="0.3">
      <c r="E2" s="2">
        <v>2470</v>
      </c>
      <c r="F2" s="2">
        <v>693</v>
      </c>
      <c r="G2" s="2">
        <v>1777</v>
      </c>
      <c r="H2" s="2">
        <f>G2+F2</f>
        <v>2470</v>
      </c>
    </row>
    <row r="4" spans="1:8" x14ac:dyDescent="0.3">
      <c r="B4" s="3"/>
      <c r="C4" s="3" t="s">
        <v>4</v>
      </c>
      <c r="F4" s="4">
        <f>F2/H2</f>
        <v>0.2805668016194332</v>
      </c>
    </row>
    <row r="5" spans="1:8" x14ac:dyDescent="0.3">
      <c r="B5" s="3" t="s">
        <v>5</v>
      </c>
      <c r="C5" s="3">
        <v>23</v>
      </c>
    </row>
    <row r="6" spans="1:8" x14ac:dyDescent="0.3">
      <c r="B6" s="3" t="s">
        <v>6</v>
      </c>
      <c r="C6" s="3">
        <v>670</v>
      </c>
    </row>
    <row r="7" spans="1:8" x14ac:dyDescent="0.3">
      <c r="B7" s="3" t="s">
        <v>7</v>
      </c>
      <c r="C7" s="3">
        <v>608</v>
      </c>
    </row>
    <row r="8" spans="1:8" x14ac:dyDescent="0.3">
      <c r="B8" s="3" t="s">
        <v>8</v>
      </c>
      <c r="C8">
        <v>1169</v>
      </c>
    </row>
    <row r="9" spans="1:8" x14ac:dyDescent="0.3">
      <c r="B9" s="3"/>
      <c r="C9" s="3">
        <f>SUM(C5:C8)</f>
        <v>2470</v>
      </c>
    </row>
    <row r="11" spans="1:8" x14ac:dyDescent="0.3">
      <c r="A11" s="3"/>
      <c r="B11" s="13" t="s">
        <v>9</v>
      </c>
      <c r="C11" s="13"/>
    </row>
    <row r="12" spans="1:8" x14ac:dyDescent="0.3">
      <c r="A12" s="3" t="s">
        <v>10</v>
      </c>
      <c r="B12">
        <v>1039</v>
      </c>
      <c r="C12" s="6">
        <f>B12/$C$8</f>
        <v>0.8887938408896493</v>
      </c>
    </row>
    <row r="13" spans="1:8" x14ac:dyDescent="0.3">
      <c r="A13" s="3" t="s">
        <v>11</v>
      </c>
      <c r="B13">
        <v>130</v>
      </c>
      <c r="C13" s="6">
        <f>B13/$C$8</f>
        <v>0.11120615911035073</v>
      </c>
    </row>
    <row r="14" spans="1:8" x14ac:dyDescent="0.3">
      <c r="A14" s="3"/>
      <c r="B14" s="3">
        <f>SUM(B12:B13)</f>
        <v>1169</v>
      </c>
      <c r="C14" s="3"/>
    </row>
    <row r="16" spans="1:8" x14ac:dyDescent="0.3">
      <c r="A16" s="3"/>
      <c r="B16" s="13" t="s">
        <v>12</v>
      </c>
      <c r="C16" s="13"/>
    </row>
    <row r="17" spans="1:7" x14ac:dyDescent="0.3">
      <c r="A17" s="3" t="s">
        <v>10</v>
      </c>
      <c r="B17" s="3">
        <v>432</v>
      </c>
      <c r="C17" s="6">
        <f>B17/$C$7</f>
        <v>0.71052631578947367</v>
      </c>
    </row>
    <row r="18" spans="1:7" x14ac:dyDescent="0.3">
      <c r="A18" s="3" t="s">
        <v>11</v>
      </c>
      <c r="B18">
        <v>176</v>
      </c>
      <c r="C18" s="6">
        <f>B18/$C$7</f>
        <v>0.28947368421052633</v>
      </c>
    </row>
    <row r="19" spans="1:7" x14ac:dyDescent="0.3">
      <c r="A19" s="3"/>
      <c r="B19" s="3">
        <f>SUM(B17:B18)</f>
        <v>608</v>
      </c>
      <c r="C19" s="3"/>
    </row>
    <row r="23" spans="1:7" x14ac:dyDescent="0.3">
      <c r="A23" s="3"/>
      <c r="B23" s="13" t="s">
        <v>13</v>
      </c>
      <c r="C23" s="13"/>
    </row>
    <row r="24" spans="1:7" x14ac:dyDescent="0.3">
      <c r="A24" s="3" t="s">
        <v>10</v>
      </c>
      <c r="B24">
        <v>654</v>
      </c>
      <c r="C24" s="6">
        <f>B24/$C$6</f>
        <v>0.9761194029850746</v>
      </c>
    </row>
    <row r="25" spans="1:7" x14ac:dyDescent="0.3">
      <c r="A25" s="3" t="s">
        <v>11</v>
      </c>
      <c r="B25">
        <v>16</v>
      </c>
      <c r="C25" s="6">
        <f>B25/$C$6</f>
        <v>2.3880597014925373E-2</v>
      </c>
    </row>
    <row r="26" spans="1:7" x14ac:dyDescent="0.3">
      <c r="A26" s="3"/>
      <c r="B26" s="3">
        <f>SUM(B24:B25)</f>
        <v>670</v>
      </c>
      <c r="C26" s="3"/>
    </row>
    <row r="27" spans="1:7" x14ac:dyDescent="0.3">
      <c r="A27" s="3"/>
      <c r="B27" s="13" t="s">
        <v>14</v>
      </c>
      <c r="C27" s="13"/>
    </row>
    <row r="28" spans="1:7" x14ac:dyDescent="0.3">
      <c r="A28" s="3" t="s">
        <v>10</v>
      </c>
      <c r="B28" s="3">
        <v>22</v>
      </c>
      <c r="C28" s="6">
        <f>B28/$C$5</f>
        <v>0.95652173913043481</v>
      </c>
    </row>
    <row r="29" spans="1:7" x14ac:dyDescent="0.3">
      <c r="A29" s="3" t="s">
        <v>11</v>
      </c>
      <c r="B29" s="3">
        <v>1</v>
      </c>
      <c r="C29" s="6">
        <f>B29/$C$5</f>
        <v>4.3478260869565216E-2</v>
      </c>
    </row>
    <row r="30" spans="1:7" x14ac:dyDescent="0.3">
      <c r="A30" s="3"/>
      <c r="B30" s="3">
        <f>SUM(B28:B29)</f>
        <v>23</v>
      </c>
      <c r="C30" s="3"/>
    </row>
    <row r="31" spans="1:7" x14ac:dyDescent="0.3">
      <c r="B31">
        <f>B29+B25+B18+B13</f>
        <v>323</v>
      </c>
      <c r="D31">
        <f>B31/365</f>
        <v>0.8849315068493151</v>
      </c>
      <c r="G31" s="7"/>
    </row>
    <row r="32" spans="1:7" x14ac:dyDescent="0.3">
      <c r="B32" s="8">
        <f>B31/C9</f>
        <v>0.13076923076923078</v>
      </c>
    </row>
    <row r="36" spans="2:2" x14ac:dyDescent="0.3">
      <c r="B36">
        <f>B30+B26</f>
        <v>693</v>
      </c>
    </row>
  </sheetData>
  <mergeCells count="4">
    <mergeCell ref="B11:C11"/>
    <mergeCell ref="B16:C16"/>
    <mergeCell ref="B23:C23"/>
    <mergeCell ref="B27:C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38"/>
  <sheetViews>
    <sheetView zoomScale="90" zoomScaleNormal="90" workbookViewId="0">
      <selection activeCell="R14" sqref="R14"/>
    </sheetView>
  </sheetViews>
  <sheetFormatPr baseColWidth="10" defaultRowHeight="14.4" x14ac:dyDescent="0.3"/>
  <cols>
    <col min="2" max="2" width="13.109375" bestFit="1" customWidth="1"/>
    <col min="5" max="5" width="28" bestFit="1" customWidth="1"/>
  </cols>
  <sheetData>
    <row r="1" spans="1:10" ht="15.6" x14ac:dyDescent="0.3">
      <c r="E1" s="1" t="s">
        <v>0</v>
      </c>
      <c r="F1" s="1" t="s">
        <v>1</v>
      </c>
      <c r="G1" s="1" t="s">
        <v>2</v>
      </c>
      <c r="H1" s="1" t="s">
        <v>3</v>
      </c>
    </row>
    <row r="2" spans="1:10" x14ac:dyDescent="0.3">
      <c r="E2" s="5">
        <v>2336</v>
      </c>
      <c r="F2" s="5">
        <v>598</v>
      </c>
      <c r="G2" s="5">
        <v>1738</v>
      </c>
      <c r="H2" s="5">
        <f>G2+F2</f>
        <v>2336</v>
      </c>
      <c r="J2" s="7">
        <f>G2/H2</f>
        <v>0.74400684931506844</v>
      </c>
    </row>
    <row r="4" spans="1:10" x14ac:dyDescent="0.3">
      <c r="B4" s="3"/>
      <c r="C4" s="3" t="s">
        <v>4</v>
      </c>
      <c r="F4" s="4"/>
    </row>
    <row r="5" spans="1:10" x14ac:dyDescent="0.3">
      <c r="B5" s="3" t="s">
        <v>5</v>
      </c>
      <c r="C5" s="3">
        <v>67</v>
      </c>
      <c r="J5" s="12">
        <f>1-J2</f>
        <v>0.25599315068493156</v>
      </c>
    </row>
    <row r="6" spans="1:10" x14ac:dyDescent="0.3">
      <c r="B6" s="3" t="s">
        <v>6</v>
      </c>
      <c r="C6" s="3">
        <v>531</v>
      </c>
    </row>
    <row r="7" spans="1:10" x14ac:dyDescent="0.3">
      <c r="B7" s="3" t="s">
        <v>7</v>
      </c>
      <c r="C7" s="3">
        <v>534</v>
      </c>
    </row>
    <row r="8" spans="1:10" x14ac:dyDescent="0.3">
      <c r="B8" s="3" t="s">
        <v>8</v>
      </c>
      <c r="C8">
        <v>1204</v>
      </c>
    </row>
    <row r="9" spans="1:10" x14ac:dyDescent="0.3">
      <c r="B9" s="3"/>
      <c r="C9" s="3">
        <f>SUM(C5:C8)</f>
        <v>2336</v>
      </c>
    </row>
    <row r="11" spans="1:10" x14ac:dyDescent="0.3">
      <c r="A11" s="3"/>
      <c r="B11" s="13" t="s">
        <v>9</v>
      </c>
      <c r="C11" s="13"/>
    </row>
    <row r="12" spans="1:10" x14ac:dyDescent="0.3">
      <c r="A12" s="3" t="s">
        <v>10</v>
      </c>
      <c r="B12">
        <v>1047</v>
      </c>
      <c r="C12" s="6">
        <f>B12/$C$8</f>
        <v>0.86960132890365449</v>
      </c>
    </row>
    <row r="13" spans="1:10" x14ac:dyDescent="0.3">
      <c r="A13" s="3" t="s">
        <v>11</v>
      </c>
      <c r="B13">
        <v>157</v>
      </c>
      <c r="C13" s="6">
        <f>B13/$C$8</f>
        <v>0.13039867109634551</v>
      </c>
      <c r="I13" s="10"/>
    </row>
    <row r="14" spans="1:10" x14ac:dyDescent="0.3">
      <c r="A14" s="3"/>
      <c r="B14" s="3">
        <f>SUM(B12:B13)</f>
        <v>1204</v>
      </c>
      <c r="C14" s="3"/>
      <c r="I14" s="10"/>
    </row>
    <row r="16" spans="1:10" x14ac:dyDescent="0.3">
      <c r="A16" s="3"/>
      <c r="B16" s="13" t="s">
        <v>12</v>
      </c>
      <c r="C16" s="13"/>
    </row>
    <row r="17" spans="1:9" x14ac:dyDescent="0.3">
      <c r="A17" s="3" t="s">
        <v>10</v>
      </c>
      <c r="B17" s="3">
        <v>311</v>
      </c>
      <c r="C17" s="6">
        <f>B17/$C$7</f>
        <v>0.58239700374531833</v>
      </c>
    </row>
    <row r="18" spans="1:9" x14ac:dyDescent="0.3">
      <c r="A18" s="3" t="s">
        <v>11</v>
      </c>
      <c r="B18">
        <v>223</v>
      </c>
      <c r="C18" s="6">
        <f>B18/$C$7</f>
        <v>0.41760299625468167</v>
      </c>
      <c r="I18" s="11">
        <f>B17/B19</f>
        <v>0.58239700374531833</v>
      </c>
    </row>
    <row r="19" spans="1:9" x14ac:dyDescent="0.3">
      <c r="A19" s="3"/>
      <c r="B19" s="3">
        <f>SUM(B17:B18)</f>
        <v>534</v>
      </c>
      <c r="C19" s="3"/>
      <c r="I19" s="10">
        <f>1-I18</f>
        <v>0.41760299625468167</v>
      </c>
    </row>
    <row r="23" spans="1:9" x14ac:dyDescent="0.3">
      <c r="A23" s="3"/>
      <c r="B23" s="13" t="s">
        <v>13</v>
      </c>
      <c r="C23" s="13"/>
    </row>
    <row r="24" spans="1:9" x14ac:dyDescent="0.3">
      <c r="A24" s="3" t="s">
        <v>10</v>
      </c>
      <c r="B24">
        <v>522</v>
      </c>
      <c r="C24" s="6">
        <f>B24/$C$6</f>
        <v>0.98305084745762716</v>
      </c>
    </row>
    <row r="25" spans="1:9" x14ac:dyDescent="0.3">
      <c r="A25" s="3" t="s">
        <v>11</v>
      </c>
      <c r="B25">
        <v>9</v>
      </c>
      <c r="C25" s="6">
        <f>B25/$C$6</f>
        <v>1.6949152542372881E-2</v>
      </c>
    </row>
    <row r="26" spans="1:9" x14ac:dyDescent="0.3">
      <c r="A26" s="3"/>
      <c r="B26" s="3">
        <f>SUM(B24:B25)</f>
        <v>531</v>
      </c>
      <c r="C26" s="3"/>
    </row>
    <row r="27" spans="1:9" x14ac:dyDescent="0.3">
      <c r="A27" s="3"/>
      <c r="B27" s="13" t="s">
        <v>14</v>
      </c>
      <c r="C27" s="13"/>
    </row>
    <row r="28" spans="1:9" x14ac:dyDescent="0.3">
      <c r="A28" s="3" t="s">
        <v>10</v>
      </c>
      <c r="B28" s="3">
        <v>62</v>
      </c>
      <c r="C28" s="6">
        <f>B28/$C$5</f>
        <v>0.92537313432835822</v>
      </c>
    </row>
    <row r="29" spans="1:9" x14ac:dyDescent="0.3">
      <c r="A29" s="3" t="s">
        <v>11</v>
      </c>
      <c r="B29" s="3">
        <v>5</v>
      </c>
      <c r="C29" s="6">
        <f>B29/$C$5</f>
        <v>7.4626865671641784E-2</v>
      </c>
    </row>
    <row r="30" spans="1:9" x14ac:dyDescent="0.3">
      <c r="A30" s="3"/>
      <c r="B30" s="3">
        <f>SUM(B28:B29)</f>
        <v>67</v>
      </c>
      <c r="C30" s="3"/>
    </row>
    <row r="31" spans="1:9" x14ac:dyDescent="0.3">
      <c r="B31">
        <f>B29+B25+B18+B13</f>
        <v>394</v>
      </c>
      <c r="D31">
        <f>B31/365</f>
        <v>1.0794520547945206</v>
      </c>
      <c r="G31" s="7"/>
    </row>
    <row r="32" spans="1:9" x14ac:dyDescent="0.3">
      <c r="B32" s="8"/>
    </row>
    <row r="35" spans="2:3" x14ac:dyDescent="0.3">
      <c r="B35" s="9"/>
      <c r="C35" s="4"/>
    </row>
    <row r="36" spans="2:3" x14ac:dyDescent="0.3">
      <c r="B36" s="4"/>
    </row>
    <row r="38" spans="2:3" x14ac:dyDescent="0.3">
      <c r="B38" s="4"/>
    </row>
  </sheetData>
  <mergeCells count="4">
    <mergeCell ref="B11:C11"/>
    <mergeCell ref="B16:C16"/>
    <mergeCell ref="B23:C23"/>
    <mergeCell ref="B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GONZALEZ VILLEGAS</dc:creator>
  <cp:lastModifiedBy>CRISTIAN DAVID GRAJALES ESPINAL</cp:lastModifiedBy>
  <dcterms:created xsi:type="dcterms:W3CDTF">2020-01-23T20:32:00Z</dcterms:created>
  <dcterms:modified xsi:type="dcterms:W3CDTF">2021-02-03T03:27:29Z</dcterms:modified>
</cp:coreProperties>
</file>