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21_Oferta y Generacion/"/>
    </mc:Choice>
  </mc:AlternateContent>
  <xr:revisionPtr revIDLastSave="126" documentId="13_ncr:1_{151FCA33-C451-4D34-9F8D-469598ACD237}" xr6:coauthVersionLast="47" xr6:coauthVersionMax="47" xr10:uidLastSave="{673B1313-E9E3-45D8-80D3-EDDA6477A2FD}"/>
  <bookViews>
    <workbookView xWindow="-28920" yWindow="-120" windowWidth="29040" windowHeight="15840" tabRatio="915" xr2:uid="{00000000-000D-0000-FFFF-FFFF00000000}"/>
  </bookViews>
  <sheets>
    <sheet name="Hoja1" sheetId="12" r:id="rId1"/>
    <sheet name="Hoja2" sheetId="8" r:id="rId2"/>
    <sheet name="Hoja3" sheetId="9" r:id="rId3"/>
    <sheet name="Hoja4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1" l="1"/>
  <c r="E10" i="11"/>
  <c r="E9" i="11"/>
  <c r="E8" i="11"/>
  <c r="E17" i="11"/>
  <c r="E16" i="11"/>
  <c r="E15" i="11"/>
  <c r="E14" i="11"/>
  <c r="E13" i="11"/>
  <c r="E12" i="11"/>
  <c r="D17" i="11"/>
  <c r="D10" i="11"/>
  <c r="D9" i="11"/>
  <c r="D8" i="11"/>
  <c r="D7" i="11"/>
  <c r="E19" i="12"/>
  <c r="E18" i="12"/>
  <c r="E17" i="12"/>
  <c r="E16" i="12"/>
  <c r="E15" i="12"/>
  <c r="E14" i="12"/>
  <c r="E13" i="12"/>
  <c r="E11" i="12"/>
  <c r="E10" i="12"/>
  <c r="E9" i="12"/>
  <c r="E8" i="12"/>
  <c r="E7" i="12"/>
  <c r="E6" i="12"/>
  <c r="E5" i="12"/>
  <c r="C18" i="11" l="1"/>
  <c r="B18" i="11"/>
  <c r="D13" i="11" l="1"/>
  <c r="D14" i="11"/>
  <c r="D16" i="11"/>
  <c r="D15" i="11"/>
  <c r="D12" i="11"/>
  <c r="C19" i="12"/>
  <c r="B19" i="12"/>
  <c r="D13" i="12" l="1"/>
  <c r="D10" i="12"/>
  <c r="D18" i="12"/>
  <c r="D5" i="12"/>
  <c r="D11" i="12"/>
  <c r="D15" i="12"/>
  <c r="D17" i="12"/>
  <c r="D14" i="12"/>
  <c r="D16" i="12"/>
  <c r="D7" i="12"/>
  <c r="D8" i="12"/>
  <c r="D6" i="12"/>
  <c r="D9" i="12"/>
  <c r="D19" i="1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6191EEA-4043-44CE-8F23-3A52BD957E61}" odcFile="d:\mis documentos\Mis archivos de origen de datos\COMEDXMV057 BDOLAPDWXM CuboMaestro.odc" keepAlive="1" name="COMEDXMV057 BDOLAPDWXM CuboMaestro" description="Se calcula Aportes/ PSS " type="5" refreshedVersion="6" background="1">
    <dbPr connection="Provider=MSOLAP.8;Integrated Security=SSPI;Persist Security Info=True;Initial Catalog=BDOLAPDWXM;Data Source=COMEDXMV057;MDX Compatibility=1;Safety Options=2;MDX Missing Member Mode=Error;Update Isolation Level=2" command="CuboMaestro" commandType="1"/>
    <olapPr sendLocale="1" rowDrillCount="1000"/>
  </connection>
  <connection id="2" xr16:uid="{AA455455-9C83-4ED4-B2DD-20BE3BB5E1DD}" odcFile="d:\mis documentos\Mis archivos de origen de datos\COMEDXMV057 BDOLAPDWXM Oferta.odc" keepAlive="1" name="COMEDXMV057 BDOLAPDWXM Oferta" type="5" refreshedVersion="6" background="1">
    <dbPr connection="Provider=MSOLAP.8;Integrated Security=SSPI;Persist Security Info=True;Initial Catalog=BDOLAPDWXM;Data Source=COMEDXMV057;MDX Compatibility=1;Safety Options=2;MDX Missing Member Mode=Error;Update Isolation Level=2" command="Oferta" commandType="1"/>
    <olapPr sendLocale="1" rowDrillCount="1000"/>
  </connection>
  <connection id="3" xr16:uid="{9C65E5BD-8446-44DE-8EB4-E8B13B3D9F89}" odcFile="d:\mis documentos\Mis archivos de origen de datos\COMEDXMV057 BDOLAPDWXM Oferta.odc" keepAlive="1" name="COMEDXMV057 BDOLAPDWXM Oferta1" type="5" refreshedVersion="6" background="1">
    <dbPr connection="Provider=MSOLAP.8;Integrated Security=SSPI;Persist Security Info=True;Initial Catalog=BDOLAPDWXM;Data Source=COMEDXMV057;MDX Compatibility=1;Safety Options=2;MDX Missing Member Mode=Error;Update Isolation Level=2" command="Oferta" commandType="1"/>
    <olapPr sendLocale="1" rowDrillCount="1000"/>
  </connection>
</connections>
</file>

<file path=xl/sharedStrings.xml><?xml version="1.0" encoding="utf-8"?>
<sst xmlns="http://schemas.openxmlformats.org/spreadsheetml/2006/main" count="106" uniqueCount="67">
  <si>
    <t>Capacidad Efectiva Neta por tipo de despacho</t>
  </si>
  <si>
    <t>Fuente de energía</t>
  </si>
  <si>
    <t>2021
MW</t>
  </si>
  <si>
    <t>Participación (%)</t>
  </si>
  <si>
    <t xml:space="preserve">Recursos despachados Centralmente </t>
  </si>
  <si>
    <t>Hidráulicos</t>
  </si>
  <si>
    <t>Térmicos</t>
  </si>
  <si>
    <t>Gas</t>
  </si>
  <si>
    <t>Carbón</t>
  </si>
  <si>
    <t>Combustóleo</t>
  </si>
  <si>
    <t>ACPM</t>
  </si>
  <si>
    <t>Jet1</t>
  </si>
  <si>
    <t xml:space="preserve">Recursos No despachados Centralmente </t>
  </si>
  <si>
    <t>Menores</t>
  </si>
  <si>
    <t>Eólica</t>
  </si>
  <si>
    <t>Solar</t>
  </si>
  <si>
    <t>Cogeneradores</t>
  </si>
  <si>
    <t>Total SIN</t>
  </si>
  <si>
    <t>Capacidad Efectiva Neta plantas nuevas</t>
  </si>
  <si>
    <t>Nombre Planta</t>
  </si>
  <si>
    <t>Tipo de planta</t>
  </si>
  <si>
    <t>Capacidad Efectiva Neta
MW</t>
  </si>
  <si>
    <t>Capacidad Efectiva Neta plantas retiradas del mercado</t>
  </si>
  <si>
    <t>Capacidad Efectiva Neta por tipo de fuente</t>
  </si>
  <si>
    <t>Variación</t>
  </si>
  <si>
    <t>MW</t>
  </si>
  <si>
    <t>Fuentes de energía No Renovable</t>
  </si>
  <si>
    <t>Térmica</t>
  </si>
  <si>
    <t>Líquidos</t>
  </si>
  <si>
    <t>Total No Renovable</t>
  </si>
  <si>
    <t>Fuentes de energía Renovable</t>
  </si>
  <si>
    <t>Hidráulica</t>
  </si>
  <si>
    <t>Total Renovable</t>
  </si>
  <si>
    <t>Total general</t>
  </si>
  <si>
    <t>Informe Anual de Operación y Mercado 2022</t>
  </si>
  <si>
    <t>2022
MW</t>
  </si>
  <si>
    <t>Variación
2022 vs. 2021</t>
  </si>
  <si>
    <t>Las Violetas</t>
  </si>
  <si>
    <t>Cauyá</t>
  </si>
  <si>
    <t>PCH Zeus</t>
  </si>
  <si>
    <t>Autogenerador Gran Colombia Gold</t>
  </si>
  <si>
    <t>La Chorrera</t>
  </si>
  <si>
    <t>Ituango: Unidades 1 y 2</t>
  </si>
  <si>
    <t>El Tesorito</t>
  </si>
  <si>
    <t>Termoproyectos</t>
  </si>
  <si>
    <t>Termoebr</t>
  </si>
  <si>
    <t>Ingenio Carmelita</t>
  </si>
  <si>
    <t>Delphi Helios 1 META- Fase 1</t>
  </si>
  <si>
    <t>Autogenerador Colombina del Cauca</t>
  </si>
  <si>
    <t xml:space="preserve">GR Parque Solar Tucanes </t>
  </si>
  <si>
    <t>Autogenerador Solar Levapan</t>
  </si>
  <si>
    <t>Pétalo de Córdoba I</t>
  </si>
  <si>
    <t xml:space="preserve">Sincé 18.5 MW </t>
  </si>
  <si>
    <t>Bosques Solares de los Llanos 4</t>
  </si>
  <si>
    <t>Bosques Solares de los Llanos 5</t>
  </si>
  <si>
    <t xml:space="preserve">La Medina 9.9 MW </t>
  </si>
  <si>
    <t xml:space="preserve">Los Caballeros 9.9 MW </t>
  </si>
  <si>
    <t xml:space="preserve">Cerritos 9.9 MW </t>
  </si>
  <si>
    <t>Autogenerador Solar Harinas</t>
  </si>
  <si>
    <t>Delphi Helios 1 META- Fase 2 6.1 MW</t>
  </si>
  <si>
    <t>Parque solar Montelíbano 9.9 MW</t>
  </si>
  <si>
    <t>Termotasajero Dos Solar de 4 MW</t>
  </si>
  <si>
    <t>Bagazo</t>
  </si>
  <si>
    <t>Biogas</t>
  </si>
  <si>
    <t>2022 vs. 2021</t>
  </si>
  <si>
    <t>INGENIO LA CARMELITA</t>
  </si>
  <si>
    <t>Cogenerador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</si>
</sst>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_-;\-* #,##0.00_-;_-* &quot;-&quot;_-;_-@_-"/>
    <numFmt numFmtId="166" formatCode="#,##0.000;\(#,##0.000\)"/>
    <numFmt numFmtId="167" formatCode="_-* #,##0_-;\-* #,##0_-;_-* &quot;-&quot;??_-;_-@_-"/>
    <numFmt numFmtId="168" formatCode="#,##0.00;\(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  <fill>
      <patternFill patternType="solid">
        <fgColor rgb="FFDDEB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3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165" fontId="0" fillId="0" borderId="0" xfId="0" applyNumberFormat="1"/>
    <xf numFmtId="164" fontId="4" fillId="0" borderId="1" xfId="2" applyFont="1" applyBorder="1" applyAlignment="1">
      <alignment horizontal="center" vertical="center" wrapText="1"/>
    </xf>
    <xf numFmtId="164" fontId="5" fillId="0" borderId="1" xfId="2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10" fillId="0" borderId="1" xfId="2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10" fontId="3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9" fontId="3" fillId="2" borderId="1" xfId="1" applyFont="1" applyFill="1" applyBorder="1" applyAlignment="1">
      <alignment horizontal="center" vertical="center" wrapText="1"/>
    </xf>
    <xf numFmtId="167" fontId="0" fillId="0" borderId="1" xfId="2" applyNumberFormat="1" applyFont="1" applyBorder="1" applyAlignment="1">
      <alignment horizontal="center"/>
    </xf>
    <xf numFmtId="167" fontId="0" fillId="0" borderId="1" xfId="2" applyNumberFormat="1" applyFont="1" applyBorder="1"/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right" vertical="center" wrapText="1"/>
    </xf>
    <xf numFmtId="10" fontId="6" fillId="0" borderId="1" xfId="0" applyNumberFormat="1" applyFont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9" fontId="3" fillId="5" borderId="1" xfId="0" applyNumberFormat="1" applyFont="1" applyFill="1" applyBorder="1" applyAlignment="1">
      <alignment horizontal="right" vertical="center" wrapText="1"/>
    </xf>
    <xf numFmtId="10" fontId="3" fillId="5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7" fillId="3" borderId="0" xfId="0" applyFont="1" applyFill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10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784827</xdr:colOff>
      <xdr:row>1</xdr:row>
      <xdr:rowOff>179070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BC0C3869-6687-4890-A7DF-136892D93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82922" cy="359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789907</xdr:colOff>
      <xdr:row>1</xdr:row>
      <xdr:rowOff>172720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BC1C32A6-2E19-41FC-BAE2-BF7F0682A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789907</xdr:colOff>
      <xdr:row>1</xdr:row>
      <xdr:rowOff>172720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14291D8B-D8BB-4E7A-80B5-9A29C17CF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0</xdr:col>
      <xdr:colOff>826102</xdr:colOff>
      <xdr:row>1</xdr:row>
      <xdr:rowOff>165099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1426C905-4836-4280-8BF2-9699ACDF3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0"/>
          <a:ext cx="786732" cy="3555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791177</xdr:colOff>
      <xdr:row>1</xdr:row>
      <xdr:rowOff>170180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658B37BF-DD83-4380-84D4-B556FE9EC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79112" cy="3632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791177</xdr:colOff>
      <xdr:row>1</xdr:row>
      <xdr:rowOff>170180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D1E7965D-33DB-433B-A6F9-8A955B6E8886}"/>
            </a:ext>
            <a:ext uri="{147F2762-F138-4A5C-976F-8EAC2B608ADB}">
              <a16:predDERef xmlns:a16="http://schemas.microsoft.com/office/drawing/2014/main" pred="{658B37BF-DD83-4380-84D4-B556FE9EC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79112" cy="363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E20D5-FF4B-4978-A1DF-8249E0883A71}">
  <dimension ref="A1:F29"/>
  <sheetViews>
    <sheetView tabSelected="1" zoomScaleNormal="100" workbookViewId="0">
      <selection activeCell="C17" sqref="C17"/>
    </sheetView>
  </sheetViews>
  <sheetFormatPr baseColWidth="10" defaultColWidth="11.42578125" defaultRowHeight="15" x14ac:dyDescent="0.25"/>
  <cols>
    <col min="1" max="1" width="20.42578125" bestFit="1" customWidth="1"/>
    <col min="2" max="2" width="13.7109375" customWidth="1"/>
    <col min="3" max="3" width="14.5703125" bestFit="1" customWidth="1"/>
    <col min="4" max="4" width="16.42578125" bestFit="1" customWidth="1"/>
    <col min="5" max="5" width="12.28515625" bestFit="1" customWidth="1"/>
  </cols>
  <sheetData>
    <row r="1" spans="1:6" ht="15" customHeight="1" x14ac:dyDescent="0.25">
      <c r="A1" s="35" t="s">
        <v>34</v>
      </c>
      <c r="B1" s="35"/>
      <c r="C1" s="35"/>
      <c r="D1" s="35"/>
      <c r="E1" s="35"/>
    </row>
    <row r="2" spans="1:6" ht="15" customHeight="1" x14ac:dyDescent="0.25">
      <c r="A2" s="36" t="s">
        <v>0</v>
      </c>
      <c r="B2" s="36"/>
      <c r="C2" s="36"/>
      <c r="D2" s="36"/>
      <c r="E2" s="36"/>
    </row>
    <row r="3" spans="1:6" ht="38.25" x14ac:dyDescent="0.25">
      <c r="A3" s="14" t="s">
        <v>1</v>
      </c>
      <c r="B3" s="14" t="s">
        <v>2</v>
      </c>
      <c r="C3" s="14" t="s">
        <v>35</v>
      </c>
      <c r="D3" s="14" t="s">
        <v>3</v>
      </c>
      <c r="E3" s="14" t="s">
        <v>36</v>
      </c>
    </row>
    <row r="4" spans="1:6" x14ac:dyDescent="0.25">
      <c r="A4" s="37" t="s">
        <v>4</v>
      </c>
      <c r="B4" s="38"/>
      <c r="C4" s="38"/>
      <c r="D4" s="38"/>
      <c r="E4" s="39"/>
    </row>
    <row r="5" spans="1:6" ht="14.65" customHeight="1" x14ac:dyDescent="0.25">
      <c r="A5" s="2" t="s">
        <v>5</v>
      </c>
      <c r="B5" s="12">
        <v>11043</v>
      </c>
      <c r="C5" s="12">
        <v>11619</v>
      </c>
      <c r="D5" s="3">
        <f>C5/$C$19</f>
        <v>0.61878706551298213</v>
      </c>
      <c r="E5" s="4">
        <f t="shared" ref="E5:E11" si="0">C5/B5-1</f>
        <v>5.2159739201304012E-2</v>
      </c>
      <c r="F5" s="9"/>
    </row>
    <row r="6" spans="1:6" x14ac:dyDescent="0.25">
      <c r="A6" s="2" t="s">
        <v>6</v>
      </c>
      <c r="B6" s="12">
        <v>5295</v>
      </c>
      <c r="C6" s="12">
        <v>5554</v>
      </c>
      <c r="D6" s="3">
        <f>C6/$C$19</f>
        <v>0.29578650158009318</v>
      </c>
      <c r="E6" s="4">
        <f t="shared" si="0"/>
        <v>4.8914069877242783E-2</v>
      </c>
      <c r="F6" s="9"/>
    </row>
    <row r="7" spans="1:6" x14ac:dyDescent="0.25">
      <c r="A7" s="5" t="s">
        <v>7</v>
      </c>
      <c r="B7" s="15">
        <v>2550</v>
      </c>
      <c r="C7" s="15">
        <v>2742</v>
      </c>
      <c r="D7" s="6">
        <f>C7/$C$19</f>
        <v>0.14602927391656742</v>
      </c>
      <c r="E7" s="7">
        <f t="shared" si="0"/>
        <v>7.5294117647058734E-2</v>
      </c>
      <c r="F7" s="9"/>
    </row>
    <row r="8" spans="1:6" x14ac:dyDescent="0.25">
      <c r="A8" s="5" t="s">
        <v>8</v>
      </c>
      <c r="B8" s="15">
        <v>1626</v>
      </c>
      <c r="C8" s="15">
        <v>1632</v>
      </c>
      <c r="D8" s="6">
        <f t="shared" ref="D8:D11" si="1">C8/$C$19</f>
        <v>8.6914578786228325E-2</v>
      </c>
      <c r="E8" s="7">
        <f t="shared" si="0"/>
        <v>3.6900369003689537E-3</v>
      </c>
      <c r="F8" s="9"/>
    </row>
    <row r="9" spans="1:6" x14ac:dyDescent="0.25">
      <c r="A9" s="5" t="s">
        <v>9</v>
      </c>
      <c r="B9" s="15">
        <v>268</v>
      </c>
      <c r="C9" s="15">
        <v>268</v>
      </c>
      <c r="D9" s="6">
        <f t="shared" si="1"/>
        <v>1.4272737202640435E-2</v>
      </c>
      <c r="E9" s="7">
        <f t="shared" si="0"/>
        <v>0</v>
      </c>
      <c r="F9" s="9"/>
    </row>
    <row r="10" spans="1:6" x14ac:dyDescent="0.25">
      <c r="A10" s="5" t="s">
        <v>10</v>
      </c>
      <c r="B10" s="15">
        <v>807</v>
      </c>
      <c r="C10" s="15">
        <v>861</v>
      </c>
      <c r="D10" s="6">
        <f>C10/$C$19</f>
        <v>4.5853831087587366E-2</v>
      </c>
      <c r="E10" s="7">
        <f t="shared" si="0"/>
        <v>6.6914498141263934E-2</v>
      </c>
      <c r="F10" s="9"/>
    </row>
    <row r="11" spans="1:6" x14ac:dyDescent="0.25">
      <c r="A11" s="5" t="s">
        <v>11</v>
      </c>
      <c r="B11" s="15">
        <v>44</v>
      </c>
      <c r="C11" s="15">
        <v>51</v>
      </c>
      <c r="D11" s="6">
        <f t="shared" si="1"/>
        <v>2.7160805870696351E-3</v>
      </c>
      <c r="E11" s="7">
        <f t="shared" si="0"/>
        <v>0.15909090909090917</v>
      </c>
      <c r="F11" s="9"/>
    </row>
    <row r="12" spans="1:6" x14ac:dyDescent="0.25">
      <c r="A12" s="40" t="s">
        <v>12</v>
      </c>
      <c r="B12" s="41"/>
      <c r="C12" s="41"/>
      <c r="D12" s="41"/>
      <c r="E12" s="42"/>
    </row>
    <row r="13" spans="1:6" ht="16.5" customHeight="1" x14ac:dyDescent="0.25">
      <c r="A13" s="2" t="s">
        <v>13</v>
      </c>
      <c r="B13" s="16">
        <v>1228.6720000000003</v>
      </c>
      <c r="C13" s="16">
        <v>1411.5570000000002</v>
      </c>
      <c r="D13" s="3">
        <f>C13/$C$19</f>
        <v>7.5174560102789278E-2</v>
      </c>
      <c r="E13" s="4">
        <f t="shared" ref="E13:E19" si="2">C13/B13-1</f>
        <v>0.14884769897906036</v>
      </c>
      <c r="F13" s="9"/>
    </row>
    <row r="14" spans="1:6" ht="14.65" customHeight="1" x14ac:dyDescent="0.25">
      <c r="A14" s="5" t="s">
        <v>5</v>
      </c>
      <c r="B14" s="13">
        <v>901.79200000000003</v>
      </c>
      <c r="C14" s="13">
        <v>930.14700000000005</v>
      </c>
      <c r="D14" s="6">
        <f t="shared" ref="D14:D17" si="3">C14/$C$19</f>
        <v>4.9536357055314902E-2</v>
      </c>
      <c r="E14" s="7">
        <f t="shared" si="2"/>
        <v>3.1442949150136679E-2</v>
      </c>
      <c r="F14" s="9"/>
    </row>
    <row r="15" spans="1:6" x14ac:dyDescent="0.25">
      <c r="A15" s="5" t="s">
        <v>6</v>
      </c>
      <c r="B15" s="13">
        <v>173.24000000000004</v>
      </c>
      <c r="C15" s="13">
        <v>184.33</v>
      </c>
      <c r="D15" s="6">
        <f t="shared" si="3"/>
        <v>9.8167673453832521E-3</v>
      </c>
      <c r="E15" s="7">
        <f t="shared" si="2"/>
        <v>6.4015238974832522E-2</v>
      </c>
      <c r="F15" s="9"/>
    </row>
    <row r="16" spans="1:6" x14ac:dyDescent="0.25">
      <c r="A16" s="5" t="s">
        <v>14</v>
      </c>
      <c r="B16" s="13">
        <v>18.420000000000002</v>
      </c>
      <c r="C16" s="13">
        <v>18.420000000000002</v>
      </c>
      <c r="D16" s="6">
        <f t="shared" si="3"/>
        <v>9.8098440027103296E-4</v>
      </c>
      <c r="E16" s="7">
        <f t="shared" si="2"/>
        <v>0</v>
      </c>
      <c r="F16" s="9"/>
    </row>
    <row r="17" spans="1:6" x14ac:dyDescent="0.25">
      <c r="A17" s="5" t="s">
        <v>15</v>
      </c>
      <c r="B17" s="13">
        <v>135.22</v>
      </c>
      <c r="C17" s="13">
        <v>278.66000000000003</v>
      </c>
      <c r="D17" s="6">
        <f t="shared" si="3"/>
        <v>1.4840451301820089E-2</v>
      </c>
      <c r="E17" s="7">
        <f t="shared" si="2"/>
        <v>1.0607898239905342</v>
      </c>
      <c r="F17" s="9"/>
    </row>
    <row r="18" spans="1:6" x14ac:dyDescent="0.25">
      <c r="A18" s="2" t="s">
        <v>16</v>
      </c>
      <c r="B18" s="12">
        <v>192.5</v>
      </c>
      <c r="C18" s="12">
        <v>192.5</v>
      </c>
      <c r="D18" s="3">
        <f>C18/$C$19</f>
        <v>1.0251872804135387E-2</v>
      </c>
      <c r="E18" s="4">
        <f t="shared" si="2"/>
        <v>0</v>
      </c>
      <c r="F18" s="9"/>
    </row>
    <row r="19" spans="1:6" x14ac:dyDescent="0.25">
      <c r="A19" s="10" t="s">
        <v>17</v>
      </c>
      <c r="B19" s="17">
        <f>B18+B13+B5+B6</f>
        <v>17759.171999999999</v>
      </c>
      <c r="C19" s="17">
        <f>C18+C13+C5+C6</f>
        <v>18777.057000000001</v>
      </c>
      <c r="D19" s="20">
        <f>D18+D13+D5+D6</f>
        <v>1</v>
      </c>
      <c r="E19" s="18">
        <f t="shared" si="2"/>
        <v>5.7316016760240895E-2</v>
      </c>
      <c r="F19" s="9"/>
    </row>
    <row r="20" spans="1:6" x14ac:dyDescent="0.25">
      <c r="C20" s="9"/>
    </row>
    <row r="21" spans="1:6" x14ac:dyDescent="0.25">
      <c r="D21" s="9"/>
    </row>
    <row r="29" spans="1:6" ht="14.65" customHeight="1" x14ac:dyDescent="0.25"/>
  </sheetData>
  <mergeCells count="4">
    <mergeCell ref="A1:E1"/>
    <mergeCell ref="A2:E2"/>
    <mergeCell ref="A4:E4"/>
    <mergeCell ref="A12:E12"/>
  </mergeCells>
  <conditionalFormatting sqref="A1:A2 A3:E3">
    <cfRule type="cellIs" dxfId="9" priority="2" operator="equal">
      <formula>""</formula>
    </cfRule>
  </conditionalFormatting>
  <conditionalFormatting sqref="A3:E3">
    <cfRule type="cellIs" dxfId="8" priority="1" operator="notEqual">
      <formula>""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25C9A-D3E4-46FD-BC1C-8C5810DB61BD}">
  <dimension ref="A1:C28"/>
  <sheetViews>
    <sheetView workbookViewId="0">
      <selection activeCell="G11" sqref="G11"/>
    </sheetView>
  </sheetViews>
  <sheetFormatPr baseColWidth="10" defaultColWidth="11.42578125" defaultRowHeight="15" x14ac:dyDescent="0.25"/>
  <cols>
    <col min="1" max="1" width="37.140625" customWidth="1"/>
    <col min="2" max="2" width="14.28515625" customWidth="1"/>
    <col min="3" max="3" width="15.42578125" customWidth="1"/>
  </cols>
  <sheetData>
    <row r="1" spans="1:3" x14ac:dyDescent="0.25">
      <c r="A1" s="35" t="s">
        <v>34</v>
      </c>
      <c r="B1" s="35"/>
      <c r="C1" s="35"/>
    </row>
    <row r="2" spans="1:3" x14ac:dyDescent="0.25">
      <c r="A2" s="36" t="s">
        <v>18</v>
      </c>
      <c r="B2" s="36"/>
      <c r="C2" s="36"/>
    </row>
    <row r="3" spans="1:3" ht="38.25" x14ac:dyDescent="0.25">
      <c r="A3" s="14" t="s">
        <v>19</v>
      </c>
      <c r="B3" s="14" t="s">
        <v>20</v>
      </c>
      <c r="C3" s="14" t="s">
        <v>21</v>
      </c>
    </row>
    <row r="4" spans="1:3" x14ac:dyDescent="0.25">
      <c r="A4" s="8" t="s">
        <v>42</v>
      </c>
      <c r="B4" s="8" t="s">
        <v>31</v>
      </c>
      <c r="C4" s="21">
        <v>580</v>
      </c>
    </row>
    <row r="5" spans="1:3" x14ac:dyDescent="0.25">
      <c r="A5" s="8" t="s">
        <v>41</v>
      </c>
      <c r="B5" s="8" t="s">
        <v>31</v>
      </c>
      <c r="C5" s="21">
        <v>15</v>
      </c>
    </row>
    <row r="6" spans="1:3" x14ac:dyDescent="0.25">
      <c r="A6" s="8" t="s">
        <v>39</v>
      </c>
      <c r="B6" s="8" t="s">
        <v>31</v>
      </c>
      <c r="C6" s="21">
        <v>9.9</v>
      </c>
    </row>
    <row r="7" spans="1:3" x14ac:dyDescent="0.25">
      <c r="A7" s="8" t="s">
        <v>38</v>
      </c>
      <c r="B7" s="8" t="s">
        <v>31</v>
      </c>
      <c r="C7" s="21">
        <v>1.51</v>
      </c>
    </row>
    <row r="8" spans="1:3" x14ac:dyDescent="0.25">
      <c r="A8" s="8" t="s">
        <v>40</v>
      </c>
      <c r="B8" s="8" t="s">
        <v>31</v>
      </c>
      <c r="C8" s="21">
        <v>1</v>
      </c>
    </row>
    <row r="9" spans="1:3" x14ac:dyDescent="0.25">
      <c r="A9" s="8" t="s">
        <v>37</v>
      </c>
      <c r="B9" s="8" t="s">
        <v>31</v>
      </c>
      <c r="C9" s="21">
        <v>0.95</v>
      </c>
    </row>
    <row r="10" spans="1:3" x14ac:dyDescent="0.25">
      <c r="A10" s="19" t="s">
        <v>53</v>
      </c>
      <c r="B10" s="8" t="s">
        <v>15</v>
      </c>
      <c r="C10" s="22">
        <v>19.899999999999999</v>
      </c>
    </row>
    <row r="11" spans="1:3" x14ac:dyDescent="0.25">
      <c r="A11" s="19" t="s">
        <v>52</v>
      </c>
      <c r="B11" s="8" t="s">
        <v>15</v>
      </c>
      <c r="C11" s="22">
        <v>18.5</v>
      </c>
    </row>
    <row r="12" spans="1:3" x14ac:dyDescent="0.25">
      <c r="A12" s="19" t="s">
        <v>54</v>
      </c>
      <c r="B12" s="8" t="s">
        <v>15</v>
      </c>
      <c r="C12" s="22">
        <v>17.899999999999999</v>
      </c>
    </row>
    <row r="13" spans="1:3" x14ac:dyDescent="0.25">
      <c r="A13" s="19" t="s">
        <v>47</v>
      </c>
      <c r="B13" s="8" t="s">
        <v>15</v>
      </c>
      <c r="C13" s="22">
        <v>9.9</v>
      </c>
    </row>
    <row r="14" spans="1:3" x14ac:dyDescent="0.25">
      <c r="A14" s="19" t="s">
        <v>49</v>
      </c>
      <c r="B14" s="8" t="s">
        <v>15</v>
      </c>
      <c r="C14" s="22">
        <v>9.9</v>
      </c>
    </row>
    <row r="15" spans="1:3" x14ac:dyDescent="0.25">
      <c r="A15" s="19" t="s">
        <v>51</v>
      </c>
      <c r="B15" s="8" t="s">
        <v>15</v>
      </c>
      <c r="C15" s="22">
        <v>9.9</v>
      </c>
    </row>
    <row r="16" spans="1:3" x14ac:dyDescent="0.25">
      <c r="A16" s="19" t="s">
        <v>55</v>
      </c>
      <c r="B16" s="8" t="s">
        <v>15</v>
      </c>
      <c r="C16" s="22">
        <v>9.9</v>
      </c>
    </row>
    <row r="17" spans="1:3" x14ac:dyDescent="0.25">
      <c r="A17" s="19" t="s">
        <v>56</v>
      </c>
      <c r="B17" s="8" t="s">
        <v>15</v>
      </c>
      <c r="C17" s="22">
        <v>9.9</v>
      </c>
    </row>
    <row r="18" spans="1:3" x14ac:dyDescent="0.25">
      <c r="A18" s="19" t="s">
        <v>57</v>
      </c>
      <c r="B18" s="8" t="s">
        <v>15</v>
      </c>
      <c r="C18" s="22">
        <v>9.9</v>
      </c>
    </row>
    <row r="19" spans="1:3" x14ac:dyDescent="0.25">
      <c r="A19" s="19" t="s">
        <v>60</v>
      </c>
      <c r="B19" s="8" t="s">
        <v>15</v>
      </c>
      <c r="C19" s="22">
        <v>9.9</v>
      </c>
    </row>
    <row r="20" spans="1:3" x14ac:dyDescent="0.25">
      <c r="A20" s="19" t="s">
        <v>59</v>
      </c>
      <c r="B20" s="8" t="s">
        <v>15</v>
      </c>
      <c r="C20" s="22">
        <v>6.1</v>
      </c>
    </row>
    <row r="21" spans="1:3" x14ac:dyDescent="0.25">
      <c r="A21" s="19" t="s">
        <v>50</v>
      </c>
      <c r="B21" s="8" t="s">
        <v>15</v>
      </c>
      <c r="C21" s="22">
        <v>4.99</v>
      </c>
    </row>
    <row r="22" spans="1:3" x14ac:dyDescent="0.25">
      <c r="A22" s="19" t="s">
        <v>61</v>
      </c>
      <c r="B22" s="8" t="s">
        <v>15</v>
      </c>
      <c r="C22" s="22">
        <v>4</v>
      </c>
    </row>
    <row r="23" spans="1:3" x14ac:dyDescent="0.25">
      <c r="A23" s="19" t="s">
        <v>58</v>
      </c>
      <c r="B23" s="8" t="s">
        <v>15</v>
      </c>
      <c r="C23" s="22">
        <v>2.4500000000000002</v>
      </c>
    </row>
    <row r="24" spans="1:3" x14ac:dyDescent="0.25">
      <c r="A24" s="19" t="s">
        <v>48</v>
      </c>
      <c r="B24" s="8" t="s">
        <v>15</v>
      </c>
      <c r="C24" s="22">
        <v>0.3</v>
      </c>
    </row>
    <row r="25" spans="1:3" x14ac:dyDescent="0.25">
      <c r="A25" s="8" t="s">
        <v>43</v>
      </c>
      <c r="B25" s="8" t="s">
        <v>27</v>
      </c>
      <c r="C25" s="21">
        <v>200</v>
      </c>
    </row>
    <row r="26" spans="1:3" x14ac:dyDescent="0.25">
      <c r="A26" s="8" t="s">
        <v>44</v>
      </c>
      <c r="B26" s="8" t="s">
        <v>27</v>
      </c>
      <c r="C26" s="21">
        <v>19</v>
      </c>
    </row>
    <row r="27" spans="1:3" x14ac:dyDescent="0.25">
      <c r="A27" s="19" t="s">
        <v>45</v>
      </c>
      <c r="B27" s="8" t="s">
        <v>27</v>
      </c>
      <c r="C27" s="22">
        <v>19</v>
      </c>
    </row>
    <row r="28" spans="1:3" x14ac:dyDescent="0.25">
      <c r="A28" s="19" t="s">
        <v>46</v>
      </c>
      <c r="B28" s="8" t="s">
        <v>27</v>
      </c>
      <c r="C28" s="22">
        <v>4.9000000000000004</v>
      </c>
    </row>
  </sheetData>
  <sortState xmlns:xlrd2="http://schemas.microsoft.com/office/spreadsheetml/2017/richdata2" ref="A4:C28">
    <sortCondition ref="B4:B28"/>
    <sortCondition descending="1" ref="C4:C28"/>
  </sortState>
  <mergeCells count="2">
    <mergeCell ref="A1:C1"/>
    <mergeCell ref="A2:C2"/>
  </mergeCells>
  <conditionalFormatting sqref="A1:B1 A3:C3">
    <cfRule type="cellIs" dxfId="7" priority="4" operator="equal">
      <formula>""</formula>
    </cfRule>
  </conditionalFormatting>
  <conditionalFormatting sqref="A3:C3">
    <cfRule type="cellIs" dxfId="6" priority="3" operator="notEqual">
      <formula>""</formula>
    </cfRule>
  </conditionalFormatting>
  <conditionalFormatting sqref="A2:B2">
    <cfRule type="cellIs" dxfId="5" priority="1" operator="equal">
      <formula>""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27592-36A2-459F-B80F-3588313855C8}">
  <dimension ref="A1:C11"/>
  <sheetViews>
    <sheetView workbookViewId="0">
      <selection activeCell="A4" sqref="A4:C4"/>
    </sheetView>
  </sheetViews>
  <sheetFormatPr baseColWidth="10" defaultColWidth="11.42578125" defaultRowHeight="15" x14ac:dyDescent="0.25"/>
  <cols>
    <col min="1" max="1" width="26.28515625" customWidth="1"/>
    <col min="2" max="2" width="17" customWidth="1"/>
    <col min="3" max="3" width="23" customWidth="1"/>
  </cols>
  <sheetData>
    <row r="1" spans="1:3" ht="15" customHeight="1" x14ac:dyDescent="0.25">
      <c r="A1" s="43" t="s">
        <v>34</v>
      </c>
      <c r="B1" s="43"/>
      <c r="C1" s="43"/>
    </row>
    <row r="2" spans="1:3" ht="15" customHeight="1" x14ac:dyDescent="0.25">
      <c r="A2" s="44" t="s">
        <v>22</v>
      </c>
      <c r="B2" s="44"/>
      <c r="C2" s="44"/>
    </row>
    <row r="3" spans="1:3" ht="38.25" x14ac:dyDescent="0.25">
      <c r="A3" s="14" t="s">
        <v>19</v>
      </c>
      <c r="B3" s="14" t="s">
        <v>20</v>
      </c>
      <c r="C3" s="14" t="s">
        <v>21</v>
      </c>
    </row>
    <row r="4" spans="1:3" x14ac:dyDescent="0.25">
      <c r="A4" s="8" t="s">
        <v>65</v>
      </c>
      <c r="B4" s="8" t="s">
        <v>66</v>
      </c>
      <c r="C4" s="1">
        <v>0</v>
      </c>
    </row>
    <row r="11" spans="1:3" x14ac:dyDescent="0.25">
      <c r="C11" s="9"/>
    </row>
  </sheetData>
  <mergeCells count="2">
    <mergeCell ref="A1:C1"/>
    <mergeCell ref="A2:C2"/>
  </mergeCells>
  <conditionalFormatting sqref="A1:B1 A3:C3">
    <cfRule type="cellIs" dxfId="4" priority="4" operator="equal">
      <formula>""</formula>
    </cfRule>
  </conditionalFormatting>
  <conditionalFormatting sqref="A3:C3">
    <cfRule type="cellIs" dxfId="3" priority="3" operator="notEqual">
      <formula>""</formula>
    </cfRule>
  </conditionalFormatting>
  <conditionalFormatting sqref="A2:B2">
    <cfRule type="cellIs" dxfId="2" priority="1" operator="equal">
      <formula>""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5E7E9-D23E-44A2-BCC3-0CE6725D63BD}">
  <dimension ref="A1:F21"/>
  <sheetViews>
    <sheetView workbookViewId="0">
      <selection activeCell="F10" sqref="F10"/>
    </sheetView>
  </sheetViews>
  <sheetFormatPr baseColWidth="10" defaultColWidth="11.42578125" defaultRowHeight="15" x14ac:dyDescent="0.25"/>
  <cols>
    <col min="1" max="1" width="20.42578125" bestFit="1" customWidth="1"/>
    <col min="2" max="2" width="13.7109375" customWidth="1"/>
    <col min="3" max="3" width="13.7109375" bestFit="1" customWidth="1"/>
    <col min="4" max="4" width="16.42578125" bestFit="1" customWidth="1"/>
    <col min="5" max="5" width="15.7109375" customWidth="1"/>
    <col min="6" max="6" width="20.5703125" bestFit="1" customWidth="1"/>
  </cols>
  <sheetData>
    <row r="1" spans="1:6" ht="15" customHeight="1" x14ac:dyDescent="0.25">
      <c r="A1" s="35" t="s">
        <v>34</v>
      </c>
      <c r="B1" s="35"/>
      <c r="C1" s="35"/>
      <c r="D1" s="35"/>
      <c r="E1" s="35"/>
    </row>
    <row r="2" spans="1:6" ht="15" customHeight="1" x14ac:dyDescent="0.25">
      <c r="A2" s="36" t="s">
        <v>23</v>
      </c>
      <c r="B2" s="36"/>
      <c r="C2" s="36"/>
      <c r="D2" s="36"/>
      <c r="E2" s="36"/>
    </row>
    <row r="4" spans="1:6" x14ac:dyDescent="0.25">
      <c r="A4" s="49" t="s">
        <v>1</v>
      </c>
      <c r="B4" s="14">
        <v>2021</v>
      </c>
      <c r="C4" s="14">
        <v>2022</v>
      </c>
      <c r="D4" s="49" t="s">
        <v>3</v>
      </c>
      <c r="E4" s="14" t="s">
        <v>24</v>
      </c>
    </row>
    <row r="5" spans="1:6" ht="18.75" customHeight="1" x14ac:dyDescent="0.25">
      <c r="A5" s="49"/>
      <c r="B5" s="14" t="s">
        <v>25</v>
      </c>
      <c r="C5" s="14" t="s">
        <v>25</v>
      </c>
      <c r="D5" s="49"/>
      <c r="E5" s="14" t="s">
        <v>64</v>
      </c>
    </row>
    <row r="6" spans="1:6" ht="18.75" customHeight="1" x14ac:dyDescent="0.25">
      <c r="A6" s="45" t="s">
        <v>26</v>
      </c>
      <c r="B6" s="45"/>
      <c r="C6" s="45"/>
      <c r="D6" s="45"/>
      <c r="E6" s="45"/>
    </row>
    <row r="7" spans="1:6" x14ac:dyDescent="0.25">
      <c r="A7" s="8" t="s">
        <v>8</v>
      </c>
      <c r="B7" s="29">
        <v>1657.9</v>
      </c>
      <c r="C7" s="29">
        <v>1663.9</v>
      </c>
      <c r="D7" s="25">
        <f>C7/$C$18</f>
        <v>8.8613460565199323E-2</v>
      </c>
      <c r="E7" s="25">
        <f>C7/B7-1</f>
        <v>3.6190361300441065E-3</v>
      </c>
      <c r="F7" s="34"/>
    </row>
    <row r="8" spans="1:6" ht="18.75" customHeight="1" x14ac:dyDescent="0.25">
      <c r="A8" s="8" t="s">
        <v>7</v>
      </c>
      <c r="B8" s="29">
        <v>2678.99</v>
      </c>
      <c r="C8" s="29">
        <v>2877.09</v>
      </c>
      <c r="D8" s="25">
        <f>C8/$C$18</f>
        <v>0.153223692083376</v>
      </c>
      <c r="E8" s="25">
        <f>C8/B8-1</f>
        <v>7.3945778073079893E-2</v>
      </c>
      <c r="F8" s="34"/>
    </row>
    <row r="9" spans="1:6" x14ac:dyDescent="0.25">
      <c r="A9" s="8" t="s">
        <v>28</v>
      </c>
      <c r="B9" s="29">
        <v>1119</v>
      </c>
      <c r="C9" s="29">
        <v>1180</v>
      </c>
      <c r="D9" s="25">
        <f>C9/$C$18</f>
        <v>6.284264887729743E-2</v>
      </c>
      <c r="E9" s="25">
        <f>C9/B9-1</f>
        <v>5.4512957998212652E-2</v>
      </c>
      <c r="F9" s="34"/>
    </row>
    <row r="10" spans="1:6" x14ac:dyDescent="0.25">
      <c r="A10" s="23" t="s">
        <v>29</v>
      </c>
      <c r="B10" s="30">
        <v>5455.8899999999994</v>
      </c>
      <c r="C10" s="30">
        <v>5720.99</v>
      </c>
      <c r="D10" s="24">
        <f>C10/$C$18</f>
        <v>0.30467980152587276</v>
      </c>
      <c r="E10" s="24">
        <f>C10/B10-1</f>
        <v>4.8589689308252249E-2</v>
      </c>
      <c r="F10" s="34"/>
    </row>
    <row r="11" spans="1:6" x14ac:dyDescent="0.25">
      <c r="A11" s="46" t="s">
        <v>30</v>
      </c>
      <c r="B11" s="47"/>
      <c r="C11" s="47"/>
      <c r="D11" s="47"/>
      <c r="E11" s="48"/>
    </row>
    <row r="12" spans="1:6" ht="14.65" customHeight="1" x14ac:dyDescent="0.25">
      <c r="A12" s="8" t="s">
        <v>63</v>
      </c>
      <c r="B12" s="31">
        <v>10.55</v>
      </c>
      <c r="C12" s="31">
        <v>10.55</v>
      </c>
      <c r="D12" s="25">
        <f t="shared" ref="D12:D16" si="0">C12/$C$18</f>
        <v>5.6185588614871863E-4</v>
      </c>
      <c r="E12" s="25">
        <f t="shared" ref="E12:E17" si="1">C12/B12-1</f>
        <v>0</v>
      </c>
      <c r="F12" s="34"/>
    </row>
    <row r="13" spans="1:6" ht="14.65" customHeight="1" x14ac:dyDescent="0.25">
      <c r="A13" s="8" t="s">
        <v>62</v>
      </c>
      <c r="B13" s="31">
        <v>194.3</v>
      </c>
      <c r="C13" s="31">
        <v>199.29</v>
      </c>
      <c r="D13" s="25">
        <f t="shared" si="0"/>
        <v>1.0613484317590344E-2</v>
      </c>
      <c r="E13" s="25">
        <f t="shared" si="1"/>
        <v>2.5681935151826929E-2</v>
      </c>
      <c r="F13" s="34"/>
    </row>
    <row r="14" spans="1:6" x14ac:dyDescent="0.25">
      <c r="A14" s="8" t="s">
        <v>14</v>
      </c>
      <c r="B14" s="31">
        <v>18.420000000000002</v>
      </c>
      <c r="C14" s="31">
        <v>18.420000000000002</v>
      </c>
      <c r="D14" s="25">
        <f t="shared" si="0"/>
        <v>9.8098440027103296E-4</v>
      </c>
      <c r="E14" s="25">
        <f t="shared" si="1"/>
        <v>0</v>
      </c>
      <c r="F14" s="34"/>
    </row>
    <row r="15" spans="1:6" x14ac:dyDescent="0.25">
      <c r="A15" s="8" t="s">
        <v>31</v>
      </c>
      <c r="B15" s="29">
        <v>11944.791999999999</v>
      </c>
      <c r="C15" s="29">
        <v>12549.147000000001</v>
      </c>
      <c r="D15" s="25">
        <f t="shared" si="0"/>
        <v>0.66832342256829702</v>
      </c>
      <c r="E15" s="25">
        <f t="shared" si="1"/>
        <v>5.0595690573766561E-2</v>
      </c>
      <c r="F15" s="34"/>
    </row>
    <row r="16" spans="1:6" x14ac:dyDescent="0.25">
      <c r="A16" s="8" t="s">
        <v>15</v>
      </c>
      <c r="B16" s="33">
        <v>135.22</v>
      </c>
      <c r="C16" s="33">
        <v>278.66000000000003</v>
      </c>
      <c r="D16" s="25">
        <f t="shared" si="0"/>
        <v>1.4840451301820089E-2</v>
      </c>
      <c r="E16" s="25">
        <f t="shared" si="1"/>
        <v>1.0607898239905342</v>
      </c>
      <c r="F16" s="34"/>
    </row>
    <row r="17" spans="1:6" x14ac:dyDescent="0.25">
      <c r="A17" s="23" t="s">
        <v>32</v>
      </c>
      <c r="B17" s="30">
        <v>12303.281999999999</v>
      </c>
      <c r="C17" s="30">
        <v>13056.067000000001</v>
      </c>
      <c r="D17" s="24">
        <f>C17/$C$18</f>
        <v>0.69532019847412729</v>
      </c>
      <c r="E17" s="24">
        <f t="shared" si="1"/>
        <v>6.11857063830612E-2</v>
      </c>
      <c r="F17" s="34"/>
    </row>
    <row r="18" spans="1:6" x14ac:dyDescent="0.25">
      <c r="A18" s="26" t="s">
        <v>33</v>
      </c>
      <c r="B18" s="32">
        <f>B17+B10</f>
        <v>17759.171999999999</v>
      </c>
      <c r="C18" s="32">
        <f>C17+C10</f>
        <v>18777.057000000001</v>
      </c>
      <c r="D18" s="27">
        <v>1</v>
      </c>
      <c r="E18" s="28">
        <v>1.5800000000000002E-2</v>
      </c>
      <c r="F18" s="34"/>
    </row>
    <row r="20" spans="1:6" x14ac:dyDescent="0.25">
      <c r="B20" s="9"/>
      <c r="C20" s="11"/>
      <c r="D20" s="11"/>
    </row>
    <row r="21" spans="1:6" x14ac:dyDescent="0.25">
      <c r="C21" s="11"/>
      <c r="D21" s="11"/>
    </row>
  </sheetData>
  <mergeCells count="6">
    <mergeCell ref="A6:E6"/>
    <mergeCell ref="A11:E11"/>
    <mergeCell ref="A1:E1"/>
    <mergeCell ref="A2:E2"/>
    <mergeCell ref="A4:A5"/>
    <mergeCell ref="D4:D5"/>
  </mergeCells>
  <conditionalFormatting sqref="A1">
    <cfRule type="cellIs" dxfId="1" priority="4" operator="equal">
      <formula>""</formula>
    </cfRule>
  </conditionalFormatting>
  <conditionalFormatting sqref="A2">
    <cfRule type="cellIs" dxfId="0" priority="3" operator="equal">
      <formula>""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ENRIQUE FRAGOZO DÍAZ</dc:creator>
  <cp:keywords/>
  <dc:description/>
  <cp:lastModifiedBy>JUAN GERÓNIMO VILLAREAL MONTOYA</cp:lastModifiedBy>
  <cp:revision/>
  <dcterms:created xsi:type="dcterms:W3CDTF">2017-01-10T14:55:18Z</dcterms:created>
  <dcterms:modified xsi:type="dcterms:W3CDTF">2023-01-26T19:32:23Z</dcterms:modified>
  <cp:category/>
  <cp:contentStatus/>
</cp:coreProperties>
</file>